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C:\Users\maher\OneDrive - bdoifi\2021\18-EITI Congo 2019-2020\05-Reporting\09-Données résumées\"/>
    </mc:Choice>
  </mc:AlternateContent>
  <xr:revisionPtr revIDLastSave="0" documentId="13_ncr:1_{7ADF2FD9-EDAA-45AD-AD43-90B0561F97E0}" xr6:coauthVersionLast="47" xr6:coauthVersionMax="47" xr10:uidLastSave="{00000000-0000-0000-0000-000000000000}"/>
  <bookViews>
    <workbookView xWindow="-120" yWindow="-120" windowWidth="20730" windowHeight="11160" tabRatio="743" xr2:uid="{00000000-000D-0000-FFFF-FFFF00000000}"/>
  </bookViews>
  <sheets>
    <sheet name="Introduction" sheetId="32" r:id="rId1"/>
    <sheet name="À propos de"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Entités déclarantes" sheetId="26" r:id="rId13"/>
    <sheet name="4.1 - Gouvernement" sheetId="27" r:id="rId14"/>
    <sheet name="#4.1 – Entreprise" sheetId="28"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 r:id="rId33"/>
    <externalReference r:id="rId34"/>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4">[1]!Companies[Full company name]</definedName>
    <definedName name="Companies_list" localSheetId="13">[1]!Companies[Full company name]</definedName>
    <definedName name="Companies_list" localSheetId="1">[1]!Companies[Full company name]</definedName>
    <definedName name="Companies_list" localSheetId="0">[1]!Companies[Full company name]</definedName>
    <definedName name="Companies_list">#REF!</definedName>
    <definedName name="Countries_list">[1]!Table1_Country_codes_and_currencies[Country or Area name]</definedName>
    <definedName name="Currency_code_list">[2]!Table1_Country_codes_and_currencies[Currency code (ISO-4217)]</definedName>
    <definedName name="dddd">#REF!</definedName>
    <definedName name="GFS_list">[1]!Table6_GFS_codes_classification[Combined]</definedName>
    <definedName name="gogosx">#REF!</definedName>
    <definedName name="Government_entities_list" localSheetId="14">[1]!Government_agencies[Full name of agency]</definedName>
    <definedName name="Government_entities_list" localSheetId="13">[1]!Government_agencies[Full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#REF!</definedName>
    <definedName name="over">#REF!</definedName>
    <definedName name="_xlnm.Print_Area" localSheetId="2">'2.1'!$A$1:$J$21</definedName>
    <definedName name="_xlnm.Print_Area" localSheetId="3">'2.2'!$A$1:$J$19</definedName>
    <definedName name="_xlnm.Print_Area" localSheetId="4">'2.3'!$A$1:$J$30</definedName>
    <definedName name="_xlnm.Print_Area" localSheetId="5">'2.4'!$A$1:$J$14</definedName>
    <definedName name="_xlnm.Print_Area" localSheetId="6">'2.5'!$A$1:$J$17</definedName>
    <definedName name="_xlnm.Print_Area" localSheetId="7">'2.6'!$A$1:$J$24</definedName>
    <definedName name="_xlnm.Print_Area" localSheetId="8">'3.1'!$A$1:$J$9</definedName>
    <definedName name="_xlnm.Print_Area" localSheetId="9">'3.2'!$A$1:$J$37</definedName>
    <definedName name="_xlnm.Print_Area" localSheetId="10">'3.3'!$A$1:$J$42</definedName>
    <definedName name="_xlnm.Print_Area" localSheetId="11">'4.1'!$A$1:$J$20</definedName>
    <definedName name="_xlnm.Print_Area" localSheetId="15">'4.2'!$A$1:$J$29</definedName>
    <definedName name="_xlnm.Print_Area" localSheetId="17">'4.4'!$A$1:$J$14</definedName>
    <definedName name="_xlnm.Print_Area" localSheetId="18">'4.5'!$A$1:$J$17</definedName>
    <definedName name="_xlnm.Print_Area" localSheetId="19">'4.6'!$A$1:$J$14</definedName>
    <definedName name="_xlnm.Print_Area" localSheetId="1">'À propos de'!$C$2:$G$63</definedName>
    <definedName name="_xlnm.Print_Area" localSheetId="0">Introduction!$A$1:$G$38</definedName>
    <definedName name="Project_phases_list">[1]!Table12[Project phases]</definedName>
    <definedName name="Projectname" localSheetId="14">[1]!Companies15[Full project name]</definedName>
    <definedName name="Projectname" localSheetId="13">[1]!Companies15[Full project name]</definedName>
    <definedName name="Projectname" localSheetId="1">[1]!Companies15[Full project name]</definedName>
    <definedName name="Projectname" localSheetId="0">[1]!Companies15[Full project name]</definedName>
    <definedName name="Projectname">#REF!</definedName>
    <definedName name="Reporting_options_list">[2]!Table3_Reporting_options[List]</definedName>
    <definedName name="Revenue_stream_list" localSheetId="14">[1]!Government_revenues_table[Revenue stream name]</definedName>
    <definedName name="Revenue_stream_list" localSheetId="1">[1]!Government_revenues_table[Revenue stream name]</definedName>
    <definedName name="Revenue_stream_list" localSheetId="0">[1]!Government_revenues_table[Revenue stream name]</definedName>
    <definedName name="Revenue_stream_list">#REF!</definedName>
    <definedName name="Sector_list">[1]!Table7_sectors[Sector(s)]</definedName>
    <definedName name="Simple_options_list">[1]!Table2_Simple_options[List]</definedName>
    <definedName name="Total_reconciled" localSheetId="0">[1]!Table10[Revenue value]</definedName>
    <definedName name="Total_reconciled">#REF!</definedName>
    <definedName name="Total_revenues" localSheetId="14">[1]!Government_revenues_table[Revenue value]</definedName>
    <definedName name="Total_revenues" localSheetId="1">[1]!Government_revenues_table[Revenue value]</definedName>
    <definedName name="Total_revenues" localSheetId="0">[1]!Government_revenues_table[Revenue value]</definedName>
    <definedName name="Total_revenu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20" l="1"/>
  <c r="H18" i="20" s="1"/>
  <c r="F9" i="20" l="1"/>
  <c r="H9" i="20" s="1"/>
  <c r="H18" i="10" l="1"/>
  <c r="J270" i="28"/>
  <c r="J63" i="27" l="1"/>
  <c r="I55" i="26"/>
  <c r="I54" i="26"/>
  <c r="I53" i="26"/>
  <c r="I52" i="26"/>
  <c r="I51" i="26"/>
  <c r="I50" i="26"/>
  <c r="I49" i="26"/>
  <c r="I48" i="26"/>
  <c r="I47" i="26"/>
  <c r="I46" i="26"/>
  <c r="I45" i="26"/>
  <c r="I44" i="26"/>
  <c r="I43" i="26"/>
  <c r="I42" i="26"/>
  <c r="I41" i="26"/>
  <c r="I40" i="26"/>
  <c r="I39" i="26"/>
  <c r="I38" i="26"/>
  <c r="I37" i="26"/>
  <c r="I36" i="26"/>
  <c r="I35" i="26"/>
  <c r="I34" i="26"/>
  <c r="I33" i="26"/>
  <c r="I32" i="26"/>
  <c r="I31" i="26"/>
  <c r="D22" i="2"/>
  <c r="F13" i="12" l="1"/>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43" i="28"/>
  <c r="B44" i="28"/>
  <c r="B45" i="28"/>
  <c r="B46"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104" i="28"/>
  <c r="B105" i="28"/>
  <c r="B106" i="28"/>
  <c r="B107" i="28"/>
  <c r="B108" i="28"/>
  <c r="B109" i="28"/>
  <c r="B110" i="28"/>
  <c r="B111" i="28"/>
  <c r="B112" i="28"/>
  <c r="B113" i="28"/>
  <c r="B114" i="28"/>
  <c r="B115" i="28"/>
  <c r="B116" i="28"/>
  <c r="B117" i="28"/>
  <c r="B118" i="28"/>
  <c r="B119" i="28"/>
  <c r="B120" i="28"/>
  <c r="B121" i="28"/>
  <c r="B122" i="28"/>
  <c r="B123" i="28"/>
  <c r="B124" i="28"/>
  <c r="B125" i="28"/>
  <c r="B126" i="28"/>
  <c r="B127" i="28"/>
  <c r="B128" i="28"/>
  <c r="B129" i="28"/>
  <c r="B130" i="28"/>
  <c r="B131" i="28"/>
  <c r="B132" i="28"/>
  <c r="B133" i="28"/>
  <c r="B134" i="28"/>
  <c r="B135" i="28"/>
  <c r="B136" i="28"/>
  <c r="B137" i="28"/>
  <c r="B138" i="28"/>
  <c r="B139" i="28"/>
  <c r="B140" i="28"/>
  <c r="B141" i="28"/>
  <c r="B142" i="28"/>
  <c r="B143" i="28"/>
  <c r="B144" i="28"/>
  <c r="B145" i="28"/>
  <c r="B146" i="28"/>
  <c r="B147" i="28"/>
  <c r="B148" i="28"/>
  <c r="B149" i="28"/>
  <c r="B150" i="28"/>
  <c r="B151" i="28"/>
  <c r="B152" i="28"/>
  <c r="B153" i="28"/>
  <c r="B154" i="28"/>
  <c r="B155" i="28"/>
  <c r="B156" i="28"/>
  <c r="B157" i="28"/>
  <c r="B158" i="28"/>
  <c r="B159" i="28"/>
  <c r="B160" i="28"/>
  <c r="B161" i="28"/>
  <c r="B162" i="28"/>
  <c r="B163" i="28"/>
  <c r="B164" i="28"/>
  <c r="B165" i="28"/>
  <c r="B166" i="28"/>
  <c r="B167" i="28"/>
  <c r="B168" i="28"/>
  <c r="B169" i="28"/>
  <c r="B170" i="28"/>
  <c r="B171" i="28"/>
  <c r="B172" i="28"/>
  <c r="B173" i="28"/>
  <c r="B174" i="28"/>
  <c r="B175" i="28"/>
  <c r="B176" i="28"/>
  <c r="B177" i="28"/>
  <c r="B178" i="28"/>
  <c r="B179" i="28"/>
  <c r="B180" i="28"/>
  <c r="B181" i="28"/>
  <c r="B182" i="28"/>
  <c r="B183" i="28"/>
  <c r="B184" i="28"/>
  <c r="B185" i="28"/>
  <c r="B186" i="28"/>
  <c r="B187" i="28"/>
  <c r="B188" i="28"/>
  <c r="B189" i="28"/>
  <c r="B190" i="28"/>
  <c r="B191" i="28"/>
  <c r="B192" i="28"/>
  <c r="B193" i="28"/>
  <c r="B194" i="28"/>
  <c r="B195" i="28"/>
  <c r="B196" i="28"/>
  <c r="B197" i="28"/>
  <c r="B198" i="28"/>
  <c r="B199" i="28"/>
  <c r="B200" i="28"/>
  <c r="B201" i="28"/>
  <c r="B202" i="28"/>
  <c r="B203" i="28"/>
  <c r="B204" i="28"/>
  <c r="B205" i="28"/>
  <c r="B206" i="28"/>
  <c r="B207" i="28"/>
  <c r="B208" i="28"/>
  <c r="B209" i="28"/>
  <c r="B210" i="28"/>
  <c r="B211" i="28"/>
  <c r="B212" i="28"/>
  <c r="B213" i="28"/>
  <c r="B214" i="28"/>
  <c r="B215" i="28"/>
  <c r="B216" i="28"/>
  <c r="B217" i="28"/>
  <c r="B218" i="28"/>
  <c r="B219" i="28"/>
  <c r="B220" i="28"/>
  <c r="B221" i="28"/>
  <c r="B222" i="28"/>
  <c r="B223" i="28"/>
  <c r="B224" i="28"/>
  <c r="B225" i="28"/>
  <c r="B226" i="28"/>
  <c r="B227" i="28"/>
  <c r="B228" i="28"/>
  <c r="B229" i="28"/>
  <c r="B230" i="28"/>
  <c r="B231" i="28"/>
  <c r="B232" i="28"/>
  <c r="B233" i="28"/>
  <c r="B234" i="28"/>
  <c r="B235" i="28"/>
  <c r="B236" i="28"/>
  <c r="B237" i="28"/>
  <c r="B238" i="28"/>
  <c r="B239" i="28"/>
  <c r="B240" i="28"/>
  <c r="B241" i="28"/>
  <c r="B242" i="28"/>
  <c r="B243" i="28"/>
  <c r="B244" i="28"/>
  <c r="B245" i="28"/>
  <c r="B246" i="28"/>
  <c r="B247" i="28"/>
  <c r="B248" i="28"/>
  <c r="B249" i="28"/>
  <c r="B250" i="28"/>
  <c r="B251" i="28"/>
  <c r="B254" i="28"/>
  <c r="B255" i="28"/>
  <c r="B256" i="28"/>
  <c r="B257" i="28"/>
  <c r="B258" i="28"/>
  <c r="B259" i="28"/>
  <c r="B260" i="28"/>
  <c r="B261" i="28"/>
  <c r="B262" i="28"/>
  <c r="B263" i="28"/>
  <c r="B264" i="28"/>
  <c r="B265" i="28"/>
  <c r="B266" i="28"/>
  <c r="B267" i="28"/>
  <c r="B268" i="28"/>
  <c r="H272" i="28" l="1"/>
  <c r="I65" i="27"/>
  <c r="G33" i="30" l="1"/>
  <c r="B15" i="28"/>
  <c r="B16" i="28"/>
  <c r="B17" i="28"/>
  <c r="B252" i="28"/>
  <c r="B253" i="28"/>
  <c r="J272" i="28"/>
  <c r="J78" i="27"/>
  <c r="J65" i="27"/>
  <c r="E23" i="27"/>
  <c r="D23" i="27"/>
  <c r="C23" i="27"/>
  <c r="B23" i="27"/>
  <c r="E22" i="27"/>
  <c r="D22" i="27"/>
  <c r="C22" i="27"/>
  <c r="B22" i="27"/>
  <c r="N4" i="27"/>
  <c r="H12" i="25"/>
  <c r="H11" i="25"/>
  <c r="H10" i="25"/>
  <c r="F21" i="24"/>
  <c r="F7" i="24"/>
  <c r="F15" i="23"/>
  <c r="H15" i="23" s="1"/>
  <c r="F9" i="23"/>
  <c r="F19" i="22"/>
  <c r="F14" i="22"/>
  <c r="F9" i="22"/>
  <c r="F8" i="21"/>
  <c r="F7" i="21"/>
  <c r="H7" i="21" s="1"/>
  <c r="F14" i="19"/>
  <c r="H14" i="19" s="1"/>
  <c r="F9" i="19"/>
  <c r="H9" i="19" s="1"/>
  <c r="F7" i="19"/>
  <c r="F12" i="18"/>
  <c r="F11" i="18"/>
  <c r="F10" i="18"/>
  <c r="F9" i="18"/>
  <c r="F8" i="18"/>
  <c r="F7" i="18"/>
  <c r="F9" i="17"/>
  <c r="H9" i="17" s="1"/>
  <c r="F8" i="17"/>
  <c r="H8" i="17" s="1"/>
  <c r="F7" i="17"/>
  <c r="H7" i="17" s="1"/>
  <c r="F11" i="16"/>
  <c r="F10" i="16"/>
  <c r="F9" i="16"/>
  <c r="F8" i="16"/>
  <c r="F7" i="16"/>
  <c r="F9" i="14"/>
  <c r="F9" i="13"/>
  <c r="F9" i="12"/>
  <c r="F10" i="11"/>
  <c r="F9" i="11"/>
  <c r="H9" i="11" s="1"/>
  <c r="B21" i="11"/>
  <c r="B19" i="11"/>
  <c r="B17" i="11"/>
</calcChain>
</file>

<file path=xl/sharedStrings.xml><?xml version="1.0" encoding="utf-8"?>
<sst xmlns="http://schemas.openxmlformats.org/spreadsheetml/2006/main" count="4209" uniqueCount="871">
  <si>
    <t>Rempli le :</t>
  </si>
  <si>
    <t>AAAA-MM-JJ</t>
  </si>
  <si>
    <t>Modalités de publication des données du Rapport ITIE :</t>
  </si>
  <si>
    <t>1. Utilisez un classeur Excel pour chaque exercice couvert. Si vos divulgations portent sur les secteurs pétrolier, gazier et minier, il est possible de les présenter dans un seul classeur.</t>
  </si>
  <si>
    <r>
      <rPr>
        <b/>
        <sz val="11"/>
        <color theme="1"/>
        <rFont val="Franklin Gothic Book"/>
        <family val="2"/>
      </rPr>
      <t xml:space="preserve">Ce formulaire doit être </t>
    </r>
    <r>
      <rPr>
        <b/>
        <u/>
        <sz val="11"/>
        <color rgb="FF000000"/>
        <rFont val="Franklin Gothic Book"/>
        <family val="2"/>
      </rPr>
      <t>rempli dans son intégralité et publié</t>
    </r>
    <r>
      <rPr>
        <b/>
        <sz val="11"/>
        <color rgb="FF000000"/>
        <rFont val="Franklin Gothic Book"/>
        <family val="2"/>
      </rPr>
      <t xml:space="preserve"> pour chaque exercice couvert dans la déclaration ITIE.</t>
    </r>
  </si>
  <si>
    <t>Les cellules en orange doivent être remplies avant la soumission</t>
  </si>
  <si>
    <t>Les cellules en bleu clair permettent d’indiquer des sources et/ou de saisir des commentaires</t>
  </si>
  <si>
    <t>Les cellules blanches ne nécessitent aucune action</t>
  </si>
  <si>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Divulgation</t>
    </r>
  </si>
  <si>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Options simples</t>
    </r>
  </si>
  <si>
    <r>
      <rPr>
        <i/>
        <u/>
        <sz val="11"/>
        <color theme="1"/>
        <rFont val="Franklin Gothic Book"/>
        <family val="2"/>
      </rPr>
      <t>Oui, divulgation systématique </t>
    </r>
    <r>
      <rPr>
        <i/>
        <sz val="11"/>
        <color theme="1"/>
        <rFont val="Franklin Gothic Book"/>
        <family val="2"/>
      </rPr>
      <t>:</t>
    </r>
    <r>
      <rPr>
        <i/>
        <sz val="11"/>
        <color theme="1"/>
        <rFont val="Franklin Gothic Book"/>
        <family val="2"/>
      </rPr>
      <t xml:space="preserve"> </t>
    </r>
    <r>
      <rPr>
        <i/>
        <sz val="11"/>
        <color theme="1"/>
        <rFont val="Franklin Gothic Book"/>
        <family val="2"/>
      </rPr>
      <t>Si les agences gouvernementales ou les entreprises divulguent les données régulièrement et publiquement et que ces dernières sont fiables, veuillez sélectionner « Oui, divulgation systématique »</t>
    </r>
  </si>
  <si>
    <r>
      <rPr>
        <i/>
        <u/>
        <sz val="11"/>
        <color theme="1"/>
        <rFont val="Franklin Gothic Book"/>
        <family val="2"/>
      </rPr>
      <t>Oui</t>
    </r>
    <r>
      <rPr>
        <i/>
        <sz val="11"/>
        <color theme="1"/>
        <rFont val="Franklin Gothic Book"/>
        <family val="2"/>
      </rPr>
      <t> : Tous les aspects de la question ont fait l’objet d’une réponse/couverture.</t>
    </r>
  </si>
  <si>
    <r>
      <rPr>
        <i/>
        <u/>
        <sz val="11"/>
        <color theme="1"/>
        <rFont val="Franklin Gothic Book"/>
        <family val="2"/>
      </rPr>
      <t>Oui, par le biais de la déclaration ITIE </t>
    </r>
    <r>
      <rPr>
        <i/>
        <sz val="11"/>
        <color theme="1"/>
        <rFont val="Franklin Gothic Book"/>
        <family val="2"/>
      </rPr>
      <t>:</t>
    </r>
    <r>
      <rPr>
        <i/>
        <sz val="11"/>
        <color theme="1"/>
        <rFont val="Franklin Gothic Book"/>
        <family val="2"/>
      </rPr>
      <t xml:space="preserve"> </t>
    </r>
    <r>
      <rPr>
        <i/>
        <sz val="11"/>
        <color theme="1"/>
        <rFont val="Franklin Gothic Book"/>
        <family val="2"/>
      </rPr>
      <t>Si le Rapport ITIE couvre des lacunes de données dans les divulgations du gouvernement ou des entreprises, veuillez sélectionner « Oui, dans le Rapport ITIE ».</t>
    </r>
  </si>
  <si>
    <r>
      <t>Partiellement :</t>
    </r>
    <r>
      <rPr>
        <i/>
        <sz val="11"/>
        <color theme="1"/>
        <rFont val="Franklin Gothic Book"/>
        <family val="2"/>
      </rPr>
      <t xml:space="preserve"> Certains aspects de la question ont fait l’objet d’une réponse/couverture.</t>
    </r>
  </si>
  <si>
    <r>
      <rPr>
        <i/>
        <u/>
        <sz val="11"/>
        <color theme="1"/>
        <rFont val="Franklin Gothic Book"/>
        <family val="2"/>
      </rPr>
      <t>Non disponible </t>
    </r>
    <r>
      <rPr>
        <i/>
        <sz val="11"/>
        <color theme="1"/>
        <rFont val="Franklin Gothic Book"/>
        <family val="2"/>
      </rPr>
      <t>:</t>
    </r>
    <r>
      <rPr>
        <i/>
        <sz val="11"/>
        <color theme="1"/>
        <rFont val="Franklin Gothic Book"/>
        <family val="2"/>
      </rPr>
      <t xml:space="preserve"> </t>
    </r>
    <r>
      <rPr>
        <i/>
        <sz val="11"/>
        <color theme="1"/>
        <rFont val="Franklin Gothic Book"/>
        <family val="2"/>
      </rPr>
      <t>Les données s’appliquent dans le pays, mais aucune donnée ni aucune information n’est disponible.</t>
    </r>
  </si>
  <si>
    <r>
      <rPr>
        <i/>
        <u/>
        <sz val="11"/>
        <color theme="1"/>
        <rFont val="Franklin Gothic Book"/>
        <family val="2"/>
      </rPr>
      <t>Non</t>
    </r>
    <r>
      <rPr>
        <i/>
        <sz val="11"/>
        <color theme="1"/>
        <rFont val="Franklin Gothic Book"/>
        <family val="2"/>
      </rPr>
      <t> :</t>
    </r>
    <r>
      <rPr>
        <i/>
        <sz val="11"/>
        <color theme="1"/>
        <rFont val="Franklin Gothic Book"/>
        <family val="2"/>
      </rPr>
      <t xml:space="preserve"> </t>
    </r>
    <r>
      <rPr>
        <i/>
        <sz val="11"/>
        <color theme="1"/>
        <rFont val="Franklin Gothic Book"/>
        <family val="2"/>
      </rPr>
      <t>Aucune information n’est couverte.</t>
    </r>
  </si>
  <si>
    <r>
      <rPr>
        <i/>
        <u/>
        <sz val="11"/>
        <color theme="1"/>
        <rFont val="Franklin Gothic Book"/>
        <family val="2"/>
      </rPr>
      <t>Sans objet :</t>
    </r>
    <r>
      <rPr>
        <i/>
        <u/>
        <sz val="11"/>
        <color theme="1"/>
        <rFont val="Franklin Gothic Book"/>
        <family val="2"/>
      </rPr>
      <t xml:space="preserve"> </t>
    </r>
    <r>
      <rPr>
        <i/>
        <sz val="11"/>
        <color theme="1"/>
        <rFont val="Franklin Gothic Book"/>
        <family val="2"/>
      </rPr>
      <t>Si une Exigence n’est pas pertinente, veuillez sélectionner « Sans objet ».</t>
    </r>
    <r>
      <rPr>
        <i/>
        <sz val="11"/>
        <color theme="1"/>
        <rFont val="Franklin Gothic Book"/>
        <family val="2"/>
      </rPr>
      <t xml:space="preserve"> </t>
    </r>
    <r>
      <rPr>
        <i/>
        <sz val="11"/>
        <color theme="1"/>
        <rFont val="Franklin Gothic Book"/>
        <family val="2"/>
      </rPr>
      <t>Consultez tous les éléments factuels documentés dans le cadre du Rapport ITIE ou dans les procès-verbaux d’une réunion multipartite.</t>
    </r>
    <r>
      <rPr>
        <i/>
        <sz val="11"/>
        <color theme="1"/>
        <rFont val="Franklin Gothic Book"/>
        <family val="2"/>
      </rPr>
      <t xml:space="preserve"> </t>
    </r>
  </si>
  <si>
    <r>
      <rPr>
        <i/>
        <u/>
        <sz val="11"/>
        <color theme="1"/>
        <rFont val="Franklin Gothic Book"/>
        <family val="2"/>
      </rPr>
      <t>Sans objet</t>
    </r>
    <r>
      <rPr>
        <i/>
        <sz val="11"/>
        <color theme="1"/>
        <rFont val="Franklin Gothic Book"/>
        <family val="2"/>
      </rPr>
      <t> :</t>
    </r>
    <r>
      <rPr>
        <i/>
        <sz val="11"/>
        <color theme="1"/>
        <rFont val="Franklin Gothic Book"/>
        <family val="2"/>
      </rPr>
      <t xml:space="preserve"> </t>
    </r>
    <r>
      <rPr>
        <i/>
        <sz val="11"/>
        <color theme="1"/>
        <rFont val="Franklin Gothic Book"/>
        <family val="2"/>
      </rPr>
      <t>La question n’est pas pertinente dans la situation. Quand cela est nécessaire, veuillez consulter les éléments factuels en matière de non-applicabilité.</t>
    </r>
  </si>
  <si>
    <t>Secrétariat international de l’ITIE</t>
  </si>
  <si>
    <r>
      <rPr>
        <b/>
        <sz val="11"/>
        <color rgb="FF000000"/>
        <rFont val="Franklin Gothic Book"/>
        <family val="2"/>
      </rPr>
      <t>Téléphone :</t>
    </r>
    <r>
      <rPr>
        <b/>
        <sz val="11"/>
        <color rgb="FF000000"/>
        <rFont val="Franklin Gothic Book"/>
        <family val="2"/>
      </rPr>
      <t xml:space="preserv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000000"/>
        <rFont val="Franklin Gothic Book"/>
        <family val="2"/>
      </rPr>
      <t xml:space="preserve">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Wingdings"/>
        <charset val="2"/>
      </rPr>
      <t></t>
    </r>
    <r>
      <rPr>
        <b/>
        <sz val="11"/>
        <color rgb="FF000000"/>
        <rFont val="Franklin Gothic Book"/>
        <family val="2"/>
      </rPr>
      <t xml:space="preserve">   </t>
    </r>
    <r>
      <rPr>
        <b/>
        <u/>
        <sz val="11"/>
        <color rgb="FF165B89"/>
        <rFont val="Franklin Gothic Book"/>
        <family val="2"/>
      </rPr>
      <t>www.eiti.org</t>
    </r>
  </si>
  <si>
    <t>Country or area</t>
  </si>
  <si>
    <r>
      <t xml:space="preserve">Adresse : </t>
    </r>
    <r>
      <rPr>
        <b/>
        <sz val="11"/>
        <color rgb="FF165B89"/>
        <rFont val="Franklin Gothic Book"/>
        <family val="2"/>
      </rPr>
      <t>Rådhusgata 26, 0151 Oslo, Norvège</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 </t>
    </r>
    <r>
      <rPr>
        <b/>
        <sz val="11"/>
        <color rgb="FF165B89"/>
        <rFont val="Franklin Gothic Book"/>
        <family val="2"/>
      </rPr>
      <t>Postboks 340 Sentrum, 0101 Oslo, Norvège</t>
    </r>
  </si>
  <si>
    <r>
      <t xml:space="preserve">La </t>
    </r>
    <r>
      <rPr>
        <b/>
        <sz val="11"/>
        <color rgb="FF000000"/>
        <rFont val="Franklin Gothic Book"/>
        <family val="2"/>
      </rPr>
      <t xml:space="preserve">Partie 1 (À propos de) </t>
    </r>
    <r>
      <rPr>
        <sz val="11"/>
        <color rgb="FF000000"/>
        <rFont val="Franklin Gothic Book"/>
        <family val="2"/>
      </rPr>
      <t>couvre les caractéristiques du pays et des données.</t>
    </r>
  </si>
  <si>
    <t>Comment remplir cette feuille :</t>
  </si>
  <si>
    <r>
      <rPr>
        <i/>
        <sz val="11"/>
        <color theme="1"/>
        <rFont val="Franklin Gothic Book"/>
        <family val="2"/>
      </rPr>
      <t>3.</t>
    </r>
    <r>
      <rPr>
        <i/>
        <sz val="11"/>
        <color theme="1"/>
        <rFont val="Franklin Gothic Book"/>
        <family val="2"/>
      </rPr>
      <t xml:space="preserve"> </t>
    </r>
    <r>
      <rPr>
        <i/>
        <sz val="11"/>
        <color theme="1"/>
        <rFont val="Franklin Gothic Book"/>
        <family val="2"/>
      </rPr>
      <t>Incluez des informations ou commentaires supplémentaires, selon les besoins, dans la colonne « </t>
    </r>
    <r>
      <rPr>
        <b/>
        <i/>
        <sz val="11"/>
        <color theme="1"/>
        <rFont val="Franklin Gothic Book"/>
        <family val="2"/>
      </rPr>
      <t>Source/commentaires</t>
    </r>
    <r>
      <rPr>
        <i/>
        <sz val="11"/>
        <color theme="1"/>
        <rFont val="Franklin Gothic Book"/>
        <family val="2"/>
      </rPr>
      <t> ».</t>
    </r>
  </si>
  <si>
    <t>Les cellules en orange doivent être remplies</t>
  </si>
  <si>
    <t>Les cellules en bleu clair sont pour les saisies volontaires</t>
  </si>
  <si>
    <t xml:space="preserve">Partie 1 – À propos de </t>
  </si>
  <si>
    <t>Description</t>
  </si>
  <si>
    <t>Saisissez les données dans cette colonne</t>
  </si>
  <si>
    <t>Source/commentaires</t>
  </si>
  <si>
    <t>Pays ou zone</t>
  </si>
  <si>
    <t>Nom de pays ou de zone</t>
  </si>
  <si>
    <t>Code ISO Alpha-3</t>
  </si>
  <si>
    <t>Nom de la devise nationale</t>
  </si>
  <si>
    <t>Devise nationale ISO-4217</t>
  </si>
  <si>
    <t>Exercice couvert par ce fichier de données</t>
  </si>
  <si>
    <t>Fiscal year covered by this data file</t>
  </si>
  <si>
    <t>Date de début</t>
  </si>
  <si>
    <t>Date de fin</t>
  </si>
  <si>
    <t>Source de données</t>
  </si>
  <si>
    <t>Data source</t>
  </si>
  <si>
    <t>Un Rapport ITIE a-t-il été préparé par un Administrateur Indépendant ?</t>
  </si>
  <si>
    <t>Quel est le nom du cabinet ?</t>
  </si>
  <si>
    <t>Date à laquelle le Rapport ITIE a été rendu public</t>
  </si>
  <si>
    <t>URL, Rapport ITIE</t>
  </si>
  <si>
    <t>Le gouvernement divulgue-t-il systématiquement les données ITIE en un seul endroit ?</t>
  </si>
  <si>
    <t>Date de publication des données ITIE</t>
  </si>
  <si>
    <t>Lien (URL) vers le site Internet contenant les données ITIE</t>
  </si>
  <si>
    <t>Y a-t-il d’autres fichiers qui sont pertinents ?</t>
  </si>
  <si>
    <t>Oui</t>
  </si>
  <si>
    <t>Date à laquelle l’autre fichier a été rendu public</t>
  </si>
  <si>
    <t>URL</t>
  </si>
  <si>
    <r>
      <t>Exigence ITIE 7.2 </t>
    </r>
    <r>
      <rPr>
        <b/>
        <sz val="11"/>
        <color rgb="FF000000"/>
        <rFont val="Franklin Gothic Book"/>
        <family val="2"/>
      </rPr>
      <t>: Accessibilité des données et données ouvertes</t>
    </r>
  </si>
  <si>
    <t>Le gouvernement dispose-t-il d’une politique relative aux données ouvertes ?</t>
  </si>
  <si>
    <t>Data coverage / scope</t>
  </si>
  <si>
    <t>Portail/fichiers de données ouvertes</t>
  </si>
  <si>
    <t>Couverture/champ d’application des données</t>
  </si>
  <si>
    <t>Couverture sectorielle</t>
  </si>
  <si>
    <t>Pétrole</t>
  </si>
  <si>
    <t>Gaz</t>
  </si>
  <si>
    <t>Exploitation minière (exploitation de carrières incluse)</t>
  </si>
  <si>
    <t>Autres, secteurs non en amont</t>
  </si>
  <si>
    <t>Si oui, veuillez préciser le nom (insérez de nouvelles lignes s’il y en a plusieurs)</t>
  </si>
  <si>
    <t>Nombre d’entités de l’État déclarantes (y compris les entreprises d’État s’il s’agit de bénéficiaires)</t>
  </si>
  <si>
    <t>&lt; nombre &gt;</t>
  </si>
  <si>
    <t>Nombre d’entreprises déclarantes (y compris les entreprises d’État s’il s’agit de payeurs)</t>
  </si>
  <si>
    <r>
      <rPr>
        <i/>
        <sz val="11"/>
        <color theme="1"/>
        <rFont val="Franklin Gothic Book"/>
        <family val="2"/>
      </rPr>
      <t xml:space="preserve">Devise de déclaration </t>
    </r>
    <r>
      <rPr>
        <i/>
        <sz val="11"/>
        <color rgb="FF000000"/>
        <rFont val="Franklin Gothic Book"/>
        <family val="2"/>
      </rPr>
      <t>(</t>
    </r>
    <r>
      <rPr>
        <i/>
        <sz val="11"/>
        <color theme="10"/>
        <rFont val="Franklin Gothic Book"/>
        <family val="2"/>
      </rPr>
      <t>codes de devises ISO-4217</t>
    </r>
    <r>
      <rPr>
        <i/>
        <sz val="11"/>
        <color rgb="FF000000"/>
        <rFont val="Franklin Gothic Book"/>
        <family val="2"/>
      </rPr>
      <t>)</t>
    </r>
  </si>
  <si>
    <t xml:space="preserve">Taux de change utilisé : 1 dollar US = </t>
  </si>
  <si>
    <t>source du taux de change (URL,…)</t>
  </si>
  <si>
    <r>
      <t>Exigence ITIE 4.7 </t>
    </r>
    <r>
      <rPr>
        <b/>
        <sz val="11"/>
        <color rgb="FF000000"/>
        <rFont val="Franklin Gothic Book"/>
        <family val="2"/>
      </rPr>
      <t>: Désagrégation</t>
    </r>
  </si>
  <si>
    <t>… par flux de revenus</t>
  </si>
  <si>
    <t>… par agence gouvernementale</t>
  </si>
  <si>
    <t>… par entreprise</t>
  </si>
  <si>
    <t>… par projet</t>
  </si>
  <si>
    <t>Contact details : data submission</t>
  </si>
  <si>
    <t>Nom et coordonnées de la personne qui soumet ce fichier</t>
  </si>
  <si>
    <t>Nom</t>
  </si>
  <si>
    <t>&lt; texte &gt;</t>
  </si>
  <si>
    <t>Organisation</t>
  </si>
  <si>
    <t>Adresse électronique</t>
  </si>
  <si>
    <r>
      <rPr>
        <b/>
        <sz val="11"/>
        <color theme="1"/>
        <rFont val="Franklin Gothic Book"/>
        <family val="2"/>
      </rPr>
      <t>Pour la dernière version de modèle de données résumées, voir le site</t>
    </r>
    <r>
      <rPr>
        <b/>
        <sz val="11"/>
        <color rgb="FF000000"/>
        <rFont val="Franklin Gothic Book"/>
        <family val="2"/>
      </rPr>
      <t xml:space="preserve"> </t>
    </r>
    <r>
      <rPr>
        <b/>
        <u/>
        <sz val="11"/>
        <color rgb="FF188FBB"/>
        <rFont val="Franklin Gothic Book"/>
        <family val="2"/>
      </rPr>
      <t>https://eiti.org/fr/document/modele-donnees-resumees-itie</t>
    </r>
  </si>
  <si>
    <r>
      <rPr>
        <b/>
        <sz val="11"/>
        <color rgb="FF000000"/>
        <rFont val="Franklin Gothic Book"/>
        <family val="2"/>
      </rPr>
      <t>Soumettez-vous vos commentaires ou signalez un conflit dans les données !</t>
    </r>
    <r>
      <rPr>
        <b/>
        <sz val="11"/>
        <color rgb="FF000000"/>
        <rFont val="Franklin Gothic Book"/>
        <family val="2"/>
      </rPr>
      <t xml:space="preserve"> </t>
    </r>
    <r>
      <rPr>
        <b/>
        <sz val="11"/>
        <color theme="1"/>
        <rFont val="Franklin Gothic Book"/>
        <family val="2"/>
      </rPr>
      <t>Envoyez-nous un courriel à l’adresse</t>
    </r>
    <r>
      <rPr>
        <b/>
        <sz val="11"/>
        <color rgb="FF000000"/>
        <rFont val="Franklin Gothic Book"/>
        <family val="2"/>
      </rPr>
      <t xml:space="preserve"> </t>
    </r>
    <r>
      <rPr>
        <b/>
        <u/>
        <sz val="11"/>
        <color rgb="FF188FBB"/>
        <rFont val="Franklin Gothic Book"/>
        <family val="2"/>
      </rPr>
      <t>data@eiti.org</t>
    </r>
  </si>
  <si>
    <t>Exigence 2.1 : Cadre légal</t>
  </si>
  <si>
    <t>Exigence</t>
  </si>
  <si>
    <t>Comment ces informations sont-elles divulguées ?</t>
  </si>
  <si>
    <t>Où ces informations sont-elles systématiquement divulguées ?</t>
  </si>
  <si>
    <t>Où figurent-elles dans le Rapport ITIE ?</t>
  </si>
  <si>
    <t>Lacunes ou faiblesses identifiées en matière d’exhaustivité, de qualité des données, de désagrégation ou d’accessibilité (par le Groupe multipartite, l’Administrateur Indépendant, d’autres)</t>
  </si>
  <si>
    <t xml:space="preserve">Examen et évaluation préliminaire d’examen du Secrétariat international </t>
  </si>
  <si>
    <t>Questions du Secrétariat international au Groupe multipartite</t>
  </si>
  <si>
    <t>Réponses du Groupe multipartite aux questions du Secrétariat international</t>
  </si>
  <si>
    <t xml:space="preserve">Évaluation finale du Secrétariat international </t>
  </si>
  <si>
    <t>Objectif de l’Exigence 2.1</t>
  </si>
  <si>
    <t>Accomplissement de progrès relativement à l’objectif de l’Exigence, pour assurer que le public comprend tous les aspects du cadre réglementaire applicable aux entreprises extractives, y compris le cadre légal, le régime fiscal, les rôles des entités de l’État et les réformes.</t>
  </si>
  <si>
    <t>Secteur minier</t>
  </si>
  <si>
    <t>Le gouvernement publie-t-il des informations sur</t>
  </si>
  <si>
    <t>Les lois et les réglementations ?</t>
  </si>
  <si>
    <t>&lt; Déclaration ITIE ou divulgation systématique ? &gt;</t>
  </si>
  <si>
    <t>Un aperçu des rôles des agences gouvernementales ?</t>
  </si>
  <si>
    <t>Le régime des droits miniers et pétroliers ?</t>
  </si>
  <si>
    <t>Le régime fiscal ?</t>
  </si>
  <si>
    <t>Le niveau de décentralisation fiscale ?</t>
  </si>
  <si>
    <t>Les réformes en cours et celles qui sont prévues ?</t>
  </si>
  <si>
    <t>Secteurs pétrolier et gazier</t>
  </si>
  <si>
    <t>Exigence 2.2 : Octrois des contrats et des licences</t>
  </si>
  <si>
    <t>Objectif de l’Exigence 2.2</t>
  </si>
  <si>
    <t>Accomplissement de progrès relativement à l’objectif de l’Exigence, pour permettre au public de consulter les octrois et les transferts de licences pétrolières, gazières et minières ainsi que les procédures statutaires pour les octrois et les transferts de licences, et préciser si ces procédures sont respectées dans la pratique. Les parties prenantes peuvent ainsi identifier et remédier aux éventuelles faiblesses dans le processus d’octroi de licences.</t>
  </si>
  <si>
    <t>Applicabilité de l’Exigence</t>
  </si>
  <si>
    <t>L’Exigence 2.2 s’applique-t-elle au cours de la période sous revue ?</t>
  </si>
  <si>
    <t>Oui/Non</t>
  </si>
  <si>
    <t>Le nombre d’octrois de licences pour l’exercice couvert ?</t>
  </si>
  <si>
    <t>Le(s) processus d’octrois ?</t>
  </si>
  <si>
    <t>Et les critères techniques et financiers utilisés ?</t>
  </si>
  <si>
    <t>L’existence de toute déviation non négligeable par rapport aux procédures statutaires dans les octrois de licences au cours de la période sous revue ?</t>
  </si>
  <si>
    <t>Le nombre de transferts de licences pour l’exercice couvert ?</t>
  </si>
  <si>
    <t>Le nombre et l’identité des licences transférées au cours de la période sous revue ?</t>
  </si>
  <si>
    <t>Le(s) processus de transfert ?</t>
  </si>
  <si>
    <t>L’existence de toute déviation non négligeable par rapport aux procédures statutaires dans les transferts de licences au cours de la période sous revue ?</t>
  </si>
  <si>
    <t>Les cycles/processus d’appels d’offres ?</t>
  </si>
  <si>
    <t>Commentaires du Groupe multipartite à propos de l’efficience :</t>
  </si>
  <si>
    <t>Le nombre d’octrois de licences pour l’exercice couvert</t>
  </si>
  <si>
    <t>l’existence de toute déviation non négligeable par rapport aux procédures statutaires dans les octrois de licences au cours de la période sous revue ?</t>
  </si>
  <si>
    <t>Le nombre de transferts de licences pour l’exercice couvert</t>
  </si>
  <si>
    <t>Exigence 2.3 : Registres des licences</t>
  </si>
  <si>
    <t>Objectif de l’Exigence 2.3</t>
  </si>
  <si>
    <t>Accomplissement de progrès relativement à l’objectif de l’Exigence, pour assurer que le public a accès à des informations exhaustives sur les droits de propriété liés aux gisements et aux projets extractifs.</t>
  </si>
  <si>
    <t>Registre des licences pour le secteur minier</t>
  </si>
  <si>
    <t xml:space="preserve">Nom du détenteur de licence : </t>
  </si>
  <si>
    <t xml:space="preserve">Coordonnées de la licence : </t>
  </si>
  <si>
    <t xml:space="preserve">Dates de demande, d’octroi et d’expiration de la licence : </t>
  </si>
  <si>
    <t>Matière(s) première(s) couverte(s) par les licences :</t>
  </si>
  <si>
    <t>Couverture de toutes les licences actives ?</t>
  </si>
  <si>
    <t>Couverture de toutes les licences détenues par des entreprises aux revenus significatifs ?</t>
  </si>
  <si>
    <t>Registre des licences pour le secteur pétrolier</t>
  </si>
  <si>
    <t>Exigence 2.4 : Contrats</t>
  </si>
  <si>
    <t>Objectif de l’Exigence 2.4</t>
  </si>
  <si>
    <t>Accomplissement de progrès relativement à l’objectif de l’Exigence, pour assurer que le public a accès à toutes les licences et tous les contrats liés aux activités extractives (au moins à partir de 2021), afin que le public puisse comprendre les droits et obligations contractuels des entreprises qui mènent leurs activités dans le secteur extractif du pays.</t>
  </si>
  <si>
    <t>Politique du gouvernement sur la divulgation des contrats</t>
  </si>
  <si>
    <t>Les textes des contrats sont-ils divulgués ?</t>
  </si>
  <si>
    <t>Les textes des licences sont-ils divulgués dans leur intégralité ?</t>
  </si>
  <si>
    <t>Registre des contrats pour le secteur minier</t>
  </si>
  <si>
    <t>Registre des contrats pour le secteur pétrolier</t>
  </si>
  <si>
    <t>Exigence 2.5 : Propriété effective</t>
  </si>
  <si>
    <t>Objectif de l’Exigence 2.5</t>
  </si>
  <si>
    <t>Accomplissement de progrès relativement à l’objectif de l’Exigence, pour permettre au public de savoir qui possède et contrôle en dernier ressort les entreprises actives dans le secteur extractif du pays, notamment celles identifiées comme étant à haut risque par le Groupe multipartite, afin d’aider à décourager les pratiques inappropriées dans la gestion des ressources extractives.</t>
  </si>
  <si>
    <t>Politique du gouvernement sur la propriété effective</t>
  </si>
  <si>
    <t>Définition de l’expression « bénéficiaire effectif »</t>
  </si>
  <si>
    <t>Lois, réglementations ou politiques sur la propriété effective</t>
  </si>
  <si>
    <t>Les données sur la propriété effective sont-elles divulguées ?</t>
  </si>
  <si>
    <t>Les données sur la propriété effective sont-elles divulguées par les demandeurs et les soumissionnaires ?</t>
  </si>
  <si>
    <t>Évaluation des divulgations par le Groupe multipartite</t>
  </si>
  <si>
    <t>Garanties d’assurance qualité concernant la fiabilité des données</t>
  </si>
  <si>
    <t>Noms des marchés boursiers, pour les entreprises cotées</t>
  </si>
  <si>
    <t>Les informations sur les propriétaires légaux sont-elles divulguées ?</t>
  </si>
  <si>
    <t>Registre des sociétés (registre de la propriété juridique)</t>
  </si>
  <si>
    <t>Registre de la propriété effective</t>
  </si>
  <si>
    <t>Exigence 2.6 : Participation de l’État</t>
  </si>
  <si>
    <t>Objectif de l’Exigence 2.6</t>
  </si>
  <si>
    <t>Accomplissement de progrès relativement à l’objectif de l’Exigence, afin d’assurer un mécanisme efficace en matière de transparence et de redevabilité pour les entreprises d’État qui font l’objet d’une bonne gouvernance et, plus généralement, la participation de l’État, en permettant au public de déterminer si la gestion des entreprises d’État est menée conformément au cadre réglementaire pertinent. Ces informations permettront la réalisation d’améliorations continues dans la contribution des entreprises d’État à l’économie nationale, que ce soit sur le plan financier, économique ou social.</t>
  </si>
  <si>
    <t>L’Exigence 2.6 s’applique-t-elle au cours de la période sous revue ?</t>
  </si>
  <si>
    <t>Applicabilité</t>
  </si>
  <si>
    <t>Le gouvernement précise-t-il les modalités de sa participation dans le secteur extractif ?</t>
  </si>
  <si>
    <t>Relations financières statutaires</t>
  </si>
  <si>
    <t>Où les règles statutaires concernant les relations financières des entreprises d’État avec le gouvernement sont-elles présentées ?</t>
  </si>
  <si>
    <t>Où les règles statutaires concernant les droits des entreprises d’État à des transferts de la part du gouvernement sont-elles présentées ?</t>
  </si>
  <si>
    <t>Où les règles statutaires concernant la répartition des bénéfices des entreprises d’État sont-elles présentées ?</t>
  </si>
  <si>
    <t>Où les règles statutaires concernant la capacité des entreprises d’État à conserver des bénéfices sont-elles présentées ?</t>
  </si>
  <si>
    <t>Où les règles statutaires concernant les réinvestissements des entreprises d’État ?</t>
  </si>
  <si>
    <t>Où les règles statutaires concernant le financement des entreprises d’État par des tiers sont-elles présentées ?</t>
  </si>
  <si>
    <t>Relations financières dans la pratique</t>
  </si>
  <si>
    <t>Références au(x) portail(s) d’entreprise(s) d’État ou au(x) site(s) Internet d’entreprise(s), par exemple les références figurant dans le Rapport ITIE (ajoutez des lignes s’il y a plusieurs entreprises d’État)</t>
  </si>
  <si>
    <t>Références aux états financiers audités des entreprises d’État ou des entreprises (ajoutez des lignes s’il y a plusieurs entreprises d’État)</t>
  </si>
  <si>
    <t>Participation de l’État</t>
  </si>
  <si>
    <t>Où les informations sur les participations de l’État et des entreprises d’État dans des entreprises extractives sont-elles accessibles au public ?</t>
  </si>
  <si>
    <t>Où les informations sur les conditions rattachées aux participations de l’État et des entreprises d’État dans des entreprises extractives sont-elles accessibles au public ?</t>
  </si>
  <si>
    <t>Où les informations sur les participations de l’État et des entreprises d’État dans des projets extractifs sont-elles accessibles au public ?</t>
  </si>
  <si>
    <t>Où les informations sur les conditions rattachées aux participations de l’État et des entreprises d’État dans des projets extractifs sont-elles accessibles au public ?</t>
  </si>
  <si>
    <t>Prêts et garanties</t>
  </si>
  <si>
    <t>Où les prêts et les garanties de prêt de l’État à des entreprises et des projets du secteur extractif sont-ils divulgués ?</t>
  </si>
  <si>
    <t>Où les prêts et les garanties de prêt d’entreprises d’État à des entreprises et des projets du secteur extractif sont-ils divulgués ?</t>
  </si>
  <si>
    <t>Gouvernance d’entreprise</t>
  </si>
  <si>
    <t>Où les informations sur la gouvernance des entreprises d’État sont-elles accessibles au public ?</t>
  </si>
  <si>
    <t>Exigence 3.1 : Activités d’exploration</t>
  </si>
  <si>
    <t>Objectif de l’Exigence 3.1</t>
  </si>
  <si>
    <t>Accomplissement de progrès relativement à l’objectif de l’Exigence, pour assurer l’accès du public à une présentation générale du secteur extractif dans le pays et de son potentiel, y compris les activités d’exploration significatives récentes, en cours et prévues.</t>
  </si>
  <si>
    <t>Aperçu du secteur extractif</t>
  </si>
  <si>
    <t>Aperçu des principales entreprises dans le secteur extractif</t>
  </si>
  <si>
    <t>Aperçu des activités d’exploration significatives</t>
  </si>
  <si>
    <t>Exigence 3.2 : Données de production</t>
  </si>
  <si>
    <t>Objectif de l’Exigence 3.2</t>
  </si>
  <si>
    <t>Accomplissement de progrès relativement à l’objectif de l’Exigence, pour permettre au public d’apprécier les niveaux de production de la ou des matière(s) première(s) extractive(s) et la valeur de son/leur produit, afin de pouvoir résoudre les problèmes liés à la production dans le secteur extractif.</t>
  </si>
  <si>
    <t>L’Exigence 3.2 s’applique-t-elle au cours de la période sous revue ?</t>
  </si>
  <si>
    <t>(Codes du Système harmonisé)</t>
  </si>
  <si>
    <t>Divulgation des volumes de production</t>
  </si>
  <si>
    <t>Divulgation des valeurs de production</t>
  </si>
  <si>
    <t>Pétrole brut (2709), volume</t>
  </si>
  <si>
    <t>Gaz naturel (2711), volume</t>
  </si>
  <si>
    <t>Or (7108), volume</t>
  </si>
  <si>
    <t>Tonnes</t>
  </si>
  <si>
    <t>Ajoutez des matières premières ici, volume</t>
  </si>
  <si>
    <t xml:space="preserve">Exigence 3.3 : Données d’exportation </t>
  </si>
  <si>
    <t>Objectif de l’Exigence 3.3</t>
  </si>
  <si>
    <t>Accomplissement de progrès relativement à l’objectif de l’Exigence, pour permettre au public d’apprécier les niveaux et la valeur des exportations de la ou des matière(s) première(s) extractive(s), afin de pouvoir résoudre les problèmes liés aux exportations dans le secteur extractif.</t>
  </si>
  <si>
    <t>L’Exigence 3.3 s’applique-t-elle au cours de la période sous revue ?</t>
  </si>
  <si>
    <t>Divulgation des volumes des exportations</t>
  </si>
  <si>
    <t>Divulgation des valeurs des exportations</t>
  </si>
  <si>
    <t>Exigence 4.1 : Divulgation exhaustive des taxes et des revenus</t>
  </si>
  <si>
    <t>Objectif de l’Exigence 4.1</t>
  </si>
  <si>
    <t>Accomplissement de progrès relativement à l’objectif de l’Exigence, pour assurer des divulgations exhaustives des paiements des entreprises et des recettes gouvernementales provenant des secteurs pétrolier, gazier et minier, afin que le public puisse apprécier la contribution du secteur extractif aux recettes gouvernementales.</t>
  </si>
  <si>
    <t>Le gouvernement divulgue-t-il pleinement les revenus extractifs par flux de revenus ?</t>
  </si>
  <si>
    <t>Les décisions du Groupe multipartite sur le seuil de matérialité pour les flux de revenus sont-elles accessibles au public ?</t>
  </si>
  <si>
    <t>Les décisions du Groupe multipartite sur le seuil de matérialité pour les entreprises sont-elles accessibles au public ?</t>
  </si>
  <si>
    <t>Les flux de revenus considérés comme significatifs sont-ils répertoriés et décrits publiquement ?</t>
  </si>
  <si>
    <t>Les flux de revenus énumérés à l’Exigence 4.1.c ont-ils été pris en compte ? Lorsque le Groupe multipartite a convenu d’exclure certains flux de revenus du périmètre des divulgations ITIE, la justification de cette exclusion et la valeur de ces flux sont-ils clairement documentés ?</t>
  </si>
  <si>
    <t>Le Groupe multipartite a-t-il identifié les entreprises qui versent des paiements significatifs ?</t>
  </si>
  <si>
    <t>Toutes les entreprises aux revenus significatifs ont-elles pleinement déclaré tous les paiements conformément à la définition de la matérialité ?</t>
  </si>
  <si>
    <t>Le Groupe multipartite a-t-il identifié les entités de l’État qui reçoivent des revenus significatifs ?</t>
  </si>
  <si>
    <t>Toutes les entreprises aux revenus significatifs ont-elles pleinement déclaré tous les montants reçus conformément à la définition de la matérialité ?</t>
  </si>
  <si>
    <t>Le gouvernement a-t-il pleinement déclaré tous ses revenus, y compris ceux inférieurs au seuil de matérialité ? Remarque : pour les revenus liés aux flux de revenus inférieurs au seuil de matérialité, il est possible de fournir ces informations sous forme globale si elles sont accompagnées d’une explication sur les flux de revenus spécifiques qui sont inclus dans le total.</t>
  </si>
  <si>
    <t>Lorsque des entreprises ou entités de l’État qui versent ou qui reçoivent des revenus significatifs n’ont pas remis de formulaires de déclaration ou n’ont pas divulgué entièrement la totalité de leurs paiements et revenus, les divulgations publiques documentaient-elles ces problèmes et comprenaient-elles une évaluation de l’impact sur l’exhaustivité du Rapport ITIE ?</t>
  </si>
  <si>
    <t>Couverture du rapprochement</t>
  </si>
  <si>
    <t>Les entreprises versant des paiements significatifs au gouvernement ont-elles divulgué publiquement leurs états financiers audités ou les principaux éléments (c’est-à-dire bilan, compte de résultat, flux de trésorerie) si des états financiers ne sont pas disponibles ?</t>
  </si>
  <si>
    <r>
      <t>1. Veuillez démarrer par le premier cadre (</t>
    </r>
    <r>
      <rPr>
        <b/>
        <i/>
        <sz val="11"/>
        <color theme="1"/>
        <rFont val="Franklin Gothic Book"/>
        <family val="2"/>
      </rPr>
      <t>Liste des entités de l’État déclarantes</t>
    </r>
    <r>
      <rPr>
        <i/>
        <sz val="11"/>
        <color theme="1"/>
        <rFont val="Franklin Gothic Book"/>
        <family val="2"/>
      </rPr>
      <t>), avec le nom de chaque agence gouvernementale déclarante</t>
    </r>
  </si>
  <si>
    <r>
      <rPr>
        <i/>
        <sz val="11"/>
        <color theme="1"/>
        <rFont val="Franklin Gothic Book"/>
        <family val="2"/>
      </rPr>
      <t xml:space="preserve">4. Remplissez la </t>
    </r>
    <r>
      <rPr>
        <b/>
        <i/>
        <sz val="11"/>
        <color theme="1"/>
        <rFont val="Franklin Gothic Book"/>
        <family val="2"/>
      </rPr>
      <t>liste des projets à déclarer,</t>
    </r>
    <r>
      <rPr>
        <i/>
        <sz val="11"/>
        <color theme="1"/>
        <rFont val="Franklin Gothic Book"/>
        <family val="2"/>
      </rPr>
      <t xml:space="preserve"> en commençant par la première colonne « Nom complet du projet ».</t>
    </r>
  </si>
  <si>
    <t>Partie 3 – Entités déclarantes</t>
  </si>
  <si>
    <t>Veuillez dresser une liste de toutes les entités déclarantes, accompagnée des informations pertinentes</t>
  </si>
  <si>
    <t>Liste des entités de l’État déclarantes</t>
  </si>
  <si>
    <t>Nom complet de l’agence</t>
  </si>
  <si>
    <t>Types d’agence</t>
  </si>
  <si>
    <t>Numéro d’identifiant (le cas échéant)</t>
  </si>
  <si>
    <t>Total déclaré</t>
  </si>
  <si>
    <t>Autorité fiscale</t>
  </si>
  <si>
    <t>&lt;Utiliser l’identifiant d’entité juridique s’il est disponible&gt;</t>
  </si>
  <si>
    <t>Ministère des Mines</t>
  </si>
  <si>
    <t>&lt; Type d’agence &gt;</t>
  </si>
  <si>
    <t>Il est possible d’ajouter de nouvelles lignes selon les besoins : cliquez avec le bouton droit de la souris sur le numéro de ligne à gauche et sélectionnez « Insérer »</t>
  </si>
  <si>
    <t>Liste des entreprises déclarantes</t>
  </si>
  <si>
    <t>Références d’identifiant d’entreprise</t>
  </si>
  <si>
    <t>Exemple : Numéro d’identification fiscale</t>
  </si>
  <si>
    <t>The Brønnøysund Register Centre</t>
  </si>
  <si>
    <t>S’il est disponible, lien vers le registre ou l’agence</t>
  </si>
  <si>
    <t>Nom complet de l’entreprise</t>
  </si>
  <si>
    <t>Type d’entreprise</t>
  </si>
  <si>
    <t>Numéro d’identifiant d’entreprise</t>
  </si>
  <si>
    <t>Secteur</t>
  </si>
  <si>
    <t>Matières premières (séparées par une virgule)</t>
  </si>
  <si>
    <t xml:space="preserve">Cotation en bourse ou site Internet de l’entreprise </t>
  </si>
  <si>
    <t>États financiers audités (ou s’ils ne sont pas disponibles, bilan, flux de trésorerie, compte de résultat)</t>
  </si>
  <si>
    <t>Rapport sur les versés au gouvernement</t>
  </si>
  <si>
    <t>Pétrole, gaz, condensats</t>
  </si>
  <si>
    <t>Exploitation minière</t>
  </si>
  <si>
    <t>Liste des projets à déclarer</t>
  </si>
  <si>
    <t>Nom complet de projet</t>
  </si>
  <si>
    <t>Numéro(s) de référence d’accord juridique : contrat, licence, bail, concession,…</t>
  </si>
  <si>
    <t>Entreprises affiliées, commencer par l’opérateur</t>
  </si>
  <si>
    <t>Matières premières (une par ligne)</t>
  </si>
  <si>
    <t>Statut</t>
  </si>
  <si>
    <t>Production (volume)</t>
  </si>
  <si>
    <t>Unité</t>
  </si>
  <si>
    <t>Production (valeur)</t>
  </si>
  <si>
    <t>Devise</t>
  </si>
  <si>
    <t>Summary data template</t>
  </si>
  <si>
    <r>
      <t xml:space="preserve">1. Saisissez le nom de tous les </t>
    </r>
    <r>
      <rPr>
        <b/>
        <i/>
        <sz val="11"/>
        <color theme="1"/>
        <rFont val="Franklin Gothic Book"/>
        <family val="2"/>
      </rPr>
      <t>flux de revenus</t>
    </r>
    <r>
      <rPr>
        <i/>
        <sz val="11"/>
        <color theme="1"/>
        <rFont val="Franklin Gothic Book"/>
        <family val="2"/>
      </rPr>
      <t xml:space="preserve"> gouvernementaux pour le secteur extractif, y compris les revenus inférieurs aux seuils de matérialité convenus (une ligne doit être utilisée pour chaque flux de revenus et chaque entité de l’État)</t>
    </r>
  </si>
  <si>
    <r>
      <rPr>
        <i/>
        <sz val="11"/>
        <color theme="1"/>
        <rFont val="Franklin Gothic Book"/>
        <family val="2"/>
      </rPr>
      <t>4.</t>
    </r>
    <r>
      <rPr>
        <i/>
        <sz val="11"/>
        <color theme="1"/>
        <rFont val="Franklin Gothic Book"/>
        <family val="2"/>
      </rPr>
      <t xml:space="preserve"> </t>
    </r>
    <r>
      <rPr>
        <i/>
        <sz val="11"/>
        <color theme="1"/>
        <rFont val="Franklin Gothic Book"/>
        <family val="2"/>
      </rPr>
      <t xml:space="preserve">Dans la colonne </t>
    </r>
    <r>
      <rPr>
        <b/>
        <i/>
        <sz val="11"/>
        <color rgb="FF000000"/>
        <rFont val="Franklin Gothic Book"/>
        <family val="2"/>
      </rPr>
      <t>Valeur des revenus</t>
    </r>
    <r>
      <rPr>
        <i/>
        <sz val="11"/>
        <color rgb="FF000000"/>
        <rFont val="Franklin Gothic Book"/>
        <family val="2"/>
      </rPr>
      <t>, saisissez le chiffre total pour chaque flux de revenus divulgué par le gouvernement, y compris les revenus qui n’ont pas été rapprochés.</t>
    </r>
  </si>
  <si>
    <t xml:space="preserve"> Rappel : Les perceptions du gouvernement provenant des entreprises pour le compte de leurs employés doivent être exclues (par exemple, retenue à la source de l’impôt sur le revenu, cotisations des employés à la sécurité sociale), car elles ne sont pas considérées comme des paiements versés par des entreprises au gouvernement.</t>
  </si>
  <si>
    <t>5. Si certains des paiements figurant dans le Rapport ITIE ne peuvent pas être associés aux catégories du Cadre statistique des finances publiques (SFP), veuillez les répertorier dans le cadre « Informations complémentaires » ci-dessous.</t>
  </si>
  <si>
    <t>Total des recettes gouvernementales provenant du secteur extractif (avec la classification du SFP)</t>
  </si>
  <si>
    <t>Cadre statistique des finances publiques pour la déclaration ITIE</t>
  </si>
  <si>
    <r>
      <t>Exigence ITIE 5.1.b </t>
    </r>
    <r>
      <rPr>
        <i/>
        <sz val="11"/>
        <color rgb="FF000000"/>
        <rFont val="Franklin Gothic Book"/>
        <family val="2"/>
      </rPr>
      <t>: Classification des revenus</t>
    </r>
  </si>
  <si>
    <r>
      <t>Exigence ITIE 4.1.d </t>
    </r>
    <r>
      <rPr>
        <b/>
        <i/>
        <sz val="11"/>
        <color rgb="FF000000"/>
        <rFont val="Franklin Gothic Book"/>
        <family val="2"/>
      </rPr>
      <t>: Divulgation exhaustive par le gouvernement</t>
    </r>
  </si>
  <si>
    <t>GFS Level 1</t>
  </si>
  <si>
    <t>GFS Level 2</t>
  </si>
  <si>
    <t>GFS Level 3</t>
  </si>
  <si>
    <t>GFS Level 4</t>
  </si>
  <si>
    <t>Classification du SFP</t>
  </si>
  <si>
    <t>Nom de flux de revenus</t>
  </si>
  <si>
    <t>Entité de l’État</t>
  </si>
  <si>
    <t>Valeur des revenus</t>
  </si>
  <si>
    <t>Qu’est-ce que le SFP ?</t>
  </si>
  <si>
    <t>dollars US</t>
  </si>
  <si>
    <t>Le cadre statistique des finances publiques [SFP – « Government Finance Statistics » en anglais] est un cadre international de classification des flux de revenus en vue de les comparer entre différents pays et différentes périodes. Voir l’exemple de cadre complet ci-dessous. Le cadre utilisé ci-dessous a été élaboré par le Fonds monétaire international (FMI) et le Secrétariat international de l’ITIE.
La lettre E dans les codes du SFP signifie qu’il s’agit de codes exclusivement utilisés pour les revenus provenant d’entreprises extractives. Les chiffres à droite ont été spécifiquement conçus pour les entreprises extractives.</t>
  </si>
  <si>
    <t>Autres impôts payés par les entreprises exploitant des ressources naturelles (116E)</t>
  </si>
  <si>
    <t>Total en dollars US</t>
  </si>
  <si>
    <t>Informations complémentaires</t>
  </si>
  <si>
    <t>Toute information complémentaire non admissible pour être incluse dans le tableau ci-dessus doit figurer en dessous dans un commentaire.</t>
  </si>
  <si>
    <t>Commentaire 1</t>
  </si>
  <si>
    <t>Veuillez inclure des commentaires ici. Les retenues à la source ne sont pas versées pour le compte des entreprises et doivent donc être exclues</t>
  </si>
  <si>
    <t>Commentaire 2</t>
  </si>
  <si>
    <t>Insérez des lignes supplémentaires selon les besoins. Par exemple, le tableau ci-dessous couvre les revenus exclus</t>
  </si>
  <si>
    <t>Retenues à la source</t>
  </si>
  <si>
    <t>Autorités fiscales</t>
  </si>
  <si>
    <t>Total</t>
  </si>
  <si>
    <t>Commentaire 3</t>
  </si>
  <si>
    <t>Veuillez inclure des commentaires ici.</t>
  </si>
  <si>
    <t>Commentaire 4</t>
  </si>
  <si>
    <t>Commentaire 5</t>
  </si>
  <si>
    <r>
      <rPr>
        <i/>
        <sz val="11"/>
        <color theme="1"/>
        <rFont val="Franklin Gothic Book"/>
        <family val="2"/>
      </rPr>
      <t>3.</t>
    </r>
    <r>
      <rPr>
        <i/>
        <sz val="11"/>
        <color theme="1"/>
        <rFont val="Franklin Gothic Book"/>
        <family val="2"/>
      </rPr>
      <t xml:space="preserve"> </t>
    </r>
    <r>
      <rPr>
        <i/>
        <sz val="11"/>
        <color theme="1"/>
        <rFont val="Franklin Gothic Book"/>
        <family val="2"/>
      </rPr>
      <t xml:space="preserve">Indiquez si le flux de paiements est i) </t>
    </r>
    <r>
      <rPr>
        <b/>
        <i/>
        <sz val="11"/>
        <color theme="1"/>
        <rFont val="Franklin Gothic Book"/>
        <family val="2"/>
      </rPr>
      <t>prélevé sur le projet</t>
    </r>
    <r>
      <rPr>
        <i/>
        <sz val="11"/>
        <color theme="1"/>
        <rFont val="Franklin Gothic Book"/>
        <family val="2"/>
      </rPr>
      <t xml:space="preserve"> et ii) </t>
    </r>
    <r>
      <rPr>
        <b/>
        <i/>
        <sz val="11"/>
        <color theme="1"/>
        <rFont val="Franklin Gothic Book"/>
        <family val="2"/>
      </rPr>
      <t>déclaré par projet</t>
    </r>
  </si>
  <si>
    <r>
      <rPr>
        <i/>
        <sz val="11"/>
        <color theme="1"/>
        <rFont val="Franklin Gothic Book"/>
        <family val="2"/>
      </rPr>
      <t>5.</t>
    </r>
    <r>
      <rPr>
        <i/>
        <sz val="11"/>
        <color theme="1"/>
        <rFont val="Franklin Gothic Book"/>
        <family val="2"/>
      </rPr>
      <t xml:space="preserve"> </t>
    </r>
    <r>
      <rPr>
        <i/>
        <sz val="11"/>
        <color theme="1"/>
        <rFont val="Franklin Gothic Book"/>
        <family val="2"/>
      </rPr>
      <t xml:space="preserve">Saisissez la </t>
    </r>
    <r>
      <rPr>
        <b/>
        <i/>
        <sz val="11"/>
        <color theme="1"/>
        <rFont val="Franklin Gothic Book"/>
        <family val="2"/>
      </rPr>
      <t>valeur des revenus</t>
    </r>
    <r>
      <rPr>
        <i/>
        <sz val="11"/>
        <color theme="1"/>
        <rFont val="Franklin Gothic Book"/>
        <family val="2"/>
      </rPr>
      <t xml:space="preserve">, </t>
    </r>
    <r>
      <rPr>
        <i/>
        <u/>
        <sz val="11"/>
        <color theme="1"/>
        <rFont val="Franklin Gothic Book"/>
        <family val="2"/>
      </rPr>
      <t>telle qu’elle a été divulguée par le gouvernement</t>
    </r>
    <r>
      <rPr>
        <i/>
        <sz val="11"/>
        <color theme="1"/>
        <rFont val="Franklin Gothic Book"/>
        <family val="2"/>
      </rPr>
      <t xml:space="preserve">, et tout </t>
    </r>
    <r>
      <rPr>
        <b/>
        <i/>
        <sz val="11"/>
        <color theme="1"/>
        <rFont val="Franklin Gothic Book"/>
        <family val="2"/>
      </rPr>
      <t>commentaire</t>
    </r>
    <r>
      <rPr>
        <i/>
        <sz val="11"/>
        <color theme="1"/>
        <rFont val="Franklin Gothic Book"/>
        <family val="2"/>
      </rPr>
      <t xml:space="preserve"> pertinent</t>
    </r>
  </si>
  <si>
    <t>Revenus du gouvernement par entreprise et par projet</t>
  </si>
  <si>
    <r>
      <t>Exigence ITIE 4.1.c </t>
    </r>
    <r>
      <rPr>
        <b/>
        <i/>
        <sz val="11"/>
        <color rgb="FF000000"/>
        <rFont val="Franklin Gothic Book"/>
        <family val="2"/>
      </rPr>
      <t xml:space="preserve">: Paiements des entreprises ; </t>
    </r>
    <r>
      <rPr>
        <b/>
        <i/>
        <u/>
        <sz val="11"/>
        <color rgb="FF0076AF"/>
        <rFont val="Franklin Gothic Book"/>
        <family val="2"/>
      </rPr>
      <t>Exigence ITIE 4.7 </t>
    </r>
    <r>
      <rPr>
        <b/>
        <i/>
        <sz val="11"/>
        <color rgb="FF000000"/>
        <rFont val="Franklin Gothic Book"/>
        <family val="2"/>
      </rPr>
      <t>: Déclaration par projet</t>
    </r>
  </si>
  <si>
    <t>Entreprise</t>
  </si>
  <si>
    <t>Prélevé dans le cadre du projet (O/N)</t>
  </si>
  <si>
    <t>Déclaré par projet (O/N)</t>
  </si>
  <si>
    <t>Nom de projet</t>
  </si>
  <si>
    <t>Devise de déclaration</t>
  </si>
  <si>
    <t>Paiement en nature (O/N)</t>
  </si>
  <si>
    <t>Volume en nature (le cas échéant)</t>
  </si>
  <si>
    <t>Unité (le cas échéant)</t>
  </si>
  <si>
    <t>Commentaires</t>
  </si>
  <si>
    <t>L’entreprise a-t-elle fourni les assurances qualité requises pour ses divulgations ?</t>
  </si>
  <si>
    <t>Exigence 4.2 : Revenus en nature</t>
  </si>
  <si>
    <t>Objectif de l’Exigence 4.2</t>
  </si>
  <si>
    <t>Accomplissement de progrès relativement à l’objectif de l’Exigence, pour assurer la transparence dans les ventes de revenus en nature provenant de minéraux, de pétrole et de gaz, afin que le public puisse déterminer si les valeurs des ventes correspondent ou non aux valeurs du marché et de garantir la traçabilité du produit de la vente de ces matières premières au Trésor public.</t>
  </si>
  <si>
    <t>L’Exigence 4.2 s’applique-t-elle au cours de la période sous revue ?</t>
  </si>
  <si>
    <t>Le Groupe multipartite a-t-il estimé que le produit des ventes des revenus en nature de l’État était significatif au cours de la période sous revue ?</t>
  </si>
  <si>
    <t>Le gouvernement divulgue-t-il les données sur les revenus en nature et les ventes de la part de production de l’État ?</t>
  </si>
  <si>
    <t>Si oui, quel volume a été reçu ?</t>
  </si>
  <si>
    <t>Si oui, qu’est-ce qui a été vendu ?</t>
  </si>
  <si>
    <t>Si oui, les divulgations comprennent-elles les paiements liés à des accords de swap ou à des prêts garantis par des ressources, le cas échéant ?</t>
  </si>
  <si>
    <t>Si oui, le Groupe multipartite a-t-il contrôlé si les divulgations doivent être ventilées par vente, type de produit et prix ?</t>
  </si>
  <si>
    <t>Si oui, les divulgations publiques comprennent-elles des informations telles que le type de produit, le prix, le marché et le volume de vente, la propriété du produit vendu et la nature du contrat ?</t>
  </si>
  <si>
    <t>Si oui, les divulgations contiennent-elles une description du processus de sélection des entreprises clientes, les critères techniques et financiers appliqués lors de la sélection, la liste des entreprises clientes sélectionnées, tout écart important par rapport aux cadres légal et réglementaire régissant les modalités de sélection des entreprises clientes, ainsi que les accords de vente correspondants ?</t>
  </si>
  <si>
    <t>Si oui, les entreprises qui achètent du pétrole, du gaz et des minéraux à l’État, y compris aux entreprises d’État (ou à des tiers désignés), ont-elles divulgué les volumes reçus de l’État ou d’entreprises d’État et les paiements effectués au titre de l’achat de pétrole, de gaz et de minéraux solides ?</t>
  </si>
  <si>
    <t>Si oui, le Groupe multipartite a-t-il examiné la fiabilité des données sur les revenus en nature et les efforts supplémentaires qui ont été déployés pour combler les divergences, incohérences et irrégularités éventuelles dans les informations divulguées, conformément à l’Exigence 4.9 ?</t>
  </si>
  <si>
    <t>Si oui, quel était le montant des revenus totaux qui ont été transférés à l’État à partir du produit des ventes de pétrole, de gaz et de minéraux ?</t>
  </si>
  <si>
    <t>Exigence 4.3 : Fournitures d’infrastructures et accords de troc</t>
  </si>
  <si>
    <t>Objectif de l’Exigence 4.3</t>
  </si>
  <si>
    <t xml:space="preserve">Accomplissement de progrès relativement à l’objectif de l’Exigence, pour s’assurer que le public est en mesure de comprendre les fournitures d’infrastructures et les accords de troc qui représentent une part substantielle des profits que le gouvernement tire d’un projet extractif, proportionnellement aux autres paiements en espèces d’entreprises et aux revenus gouvernementaux provenant du pétrole, du gaz et des minéraux, à des fins de comparabilité avec des accords conventionnels.  </t>
  </si>
  <si>
    <t>L’Exigence 4.3 s’applique-t-elle au cours de la période sous revue ?</t>
  </si>
  <si>
    <t>Le gouvernement divulgue-t-il des informations sur les accords de troc et d’infrastructures ?</t>
  </si>
  <si>
    <t>Si oui, les divulgations publiques comprennent-elles une explication des principales conditions des accords ?</t>
  </si>
  <si>
    <t>Si oui, les divulgations publiques précisent-elles les ressources qui ont été promises par l’État en vertu de ces accords ?</t>
  </si>
  <si>
    <t>Si oui, quelle était la valeur totale des ressources qui ont été promises par l’État en vertu de ces accords ?</t>
  </si>
  <si>
    <t>Si oui, les divulgations publiques expliquent-elles la valeur de la contrepartie en termes de flux financiers et économiques (par exemple, des travaux d’infrastructures) dans le cadre de ces accords ?</t>
  </si>
  <si>
    <t>Si oui, quelle était la valeur totale de la contrepartie en termes de flux financiers et économiques (par exemple, des travaux d’infrastructures) dans le cadre de ces accords ?</t>
  </si>
  <si>
    <t>Si oui, les divulgations publiques indiquent-elles la matérialité de ces accords relativement à des contrats conventionnels ?</t>
  </si>
  <si>
    <t>Le Groupe multipartite a-t-il convenu d’une procédure garantissant la qualité des données et permettant d’assurer la fiabilité des informations énoncées ci-dessus, conformément à l’Exigence 4.9 ?</t>
  </si>
  <si>
    <t>Exigence 4.4 : Revenus provenant du transport</t>
  </si>
  <si>
    <t>Objectif de l’Exigence 4.4</t>
  </si>
  <si>
    <t>Accomplissement de progrès relativement à l’objectif de l’Exigence, pour assurer la transparence des revenus de l’État et des entreprises d’État provenant du transit de pétrole, de gaz et de minéraux, afin de promouvoir une redevabilité accrue dans les accords de transport de matières premières extractives impliquant l’État ou des entreprises d’État.</t>
  </si>
  <si>
    <t>L’Exigence 4.4 s’applique-t-elle au cours de la période sous revue ?</t>
  </si>
  <si>
    <t>Le gouvernement divulgue-t-il les informations sur les revenus provenant du transport ?</t>
  </si>
  <si>
    <t>Si oui, ces flux de revenus ont-ils été entièrement divulgués à des niveaux de désagrégation proportionnels aux autres flux de paiements et de revenus (4.7), en accordant une attention appropriée à la qualité des données (4.9) ?</t>
  </si>
  <si>
    <t>Si oui, quel était le montant des revenus totaux provenant du transport des matières premières ?</t>
  </si>
  <si>
    <t>Si oui, la mise en œuvre de l’ITIE couvrait-elle des divulgations supplémentaires, conformément à l’Exigence 4.4.i-v ?</t>
  </si>
  <si>
    <t>Si non, le Groupe multipartite a-t-il documenté et expliqué les obstacles à la fourniture de ces informations et tout plan du gouvernement visant à surmonter ces obstacles ?</t>
  </si>
  <si>
    <t>Exigence 4.5 : Transactions entre les entreprises d’État et les entités de l’État</t>
  </si>
  <si>
    <t>Objectif de l’Exigence 4.5</t>
  </si>
  <si>
    <t>Accomplissement de progrès relativement à l’objectif de l’Exigence, pour assurer la traçabilité des paiements et des transferts impliquant des entreprises d’État et permettre au public de mieux déterminer si les revenus destinés à l’État sont effectivement transférés à ce dernier et ce, au niveau de l’appui financier que l’État accorde aux entreprises d’État.</t>
  </si>
  <si>
    <t>L’Exigence 4.5 s’applique-t-elle au cours de la période sous revue ?</t>
  </si>
  <si>
    <t>Le gouvernement divulgue-t-il les informations sur les transactions des entreprises d’État ?</t>
  </si>
  <si>
    <t>Si oui, le Groupe multipartite considère-t-il que les paiements versés par les entreprises aux entreprises d’État sont significatifs ?</t>
  </si>
  <si>
    <t>Si oui, quel était le montant des revenus totaux que les entreprises d’État ont perçus des entreprises ?</t>
  </si>
  <si>
    <t>Si oui, le Groupe multipartite estime-t-il que les transferts du gouvernement aux entreprises d’État sont significatifs ?</t>
  </si>
  <si>
    <t>Si oui, quel était le montant des revenus totaux que les entreprises d’État ont perçus du gouvernement ?</t>
  </si>
  <si>
    <t>Si oui, le Groupe multipartite considère-t-il que les transferts des entreprises d’État au gouvernement sont significatifs ?</t>
  </si>
  <si>
    <t>Si oui, quel était le montant des revenus totaux que le gouvernement a reçu des entreprises d’État ?</t>
  </si>
  <si>
    <t>Si oui, le Groupe multipartite a-t-il montré que les divulgations ci-dessus sont exhaustives et fiables ?</t>
  </si>
  <si>
    <t>Exigence 4.6 : Paiements infranationaux directs</t>
  </si>
  <si>
    <t>Objectif de l’Exigence 4.6</t>
  </si>
  <si>
    <t>Accomplissement de progrès relativement à l’objectif de l’Exigence, pour permettre aux parties prenantes de comprendre les profits alloués aux administrations locales grâce à la transparence des paiements directs versés par les entreprises aux entités infranationales et pour renforcer la supervision qu’exerce le public sur la gestion par les gouvernements infranationaux des revenus extractifs générés en interne qu’ils perçoivent.</t>
  </si>
  <si>
    <t>L’Exigence 4.6 s’applique-t-elle au cours de la période sous revue ?</t>
  </si>
  <si>
    <t>Le gouvernement divulgue-t-il les informations sur les paiements directs infranationaux ?</t>
  </si>
  <si>
    <t>Si oui, quel était le montant total des revenus infranationaux qui ont été perçus ?</t>
  </si>
  <si>
    <t>Si oui, toutes les entreprises divulguent-elles publiquement leurs paiements directs infranationaux dont le montant est significatif ?</t>
  </si>
  <si>
    <t>Si oui, toutes les administrations publiques divulguent-elles publiquement les revenus significatifs provenant des paiements directs infranationaux effectués par les entreprises ?</t>
  </si>
  <si>
    <t xml:space="preserve">Si oui, le Groupe multipartite a-t-il convenu d’une procédure garantissant la qualité des données et permettant d’assurer la fiabilité des paiements infranationaux, conformément à l’Exigence 4.9 ? </t>
  </si>
  <si>
    <t>Exigence 4.7 : Niveau de désagrégation</t>
  </si>
  <si>
    <t>Objectif de l’Exigence 4.7</t>
  </si>
  <si>
    <t>Accomplissement de progrès relativement à l’objectif de l’Exigence, pour assurer une désagrégation dans les divulgations publiques des paiements des entreprises et des revenus gouvernementaux provenant du pétrole, du gaz et des minéraux, permettant ainsi au public d’évaluer les capacités de suivi par le gouvernement de ses perceptions de revenus, conformément à son cadre légal et budgétaire, et de déterminer si le gouvernement perçoit la part qui lui revient de chaque projet extractif.</t>
  </si>
  <si>
    <t>Les divulgations publiques des données financières (sur les paiements des entreprises et les revenus gouvernementaux dont les montants sont significatifs) sont-elles désagrégées par entreprise, par entité de l’État et par flux de revenus ?</t>
  </si>
  <si>
    <t>Le Groupe multipartite a-t-il documenté les formes d’accords juridiques qui constituent un projet, en conformité avec la définition prévue dans l’Exigence 4.7 ?</t>
  </si>
  <si>
    <t>Le Groupe multipartite a-t-il documenté les accords juridiques qui sont clairement reliés entre eux ou fondamentaux ?</t>
  </si>
  <si>
    <t>Le Groupe multipartite a-t-il documenté les flux de revenus qui sont imposés ou prélevés au niveau des accords juridiques, pas au niveau des entreprises ?</t>
  </si>
  <si>
    <t>Le Groupe multipartite s’est-il assuré que les données pertinentes sur les revenus sont désagrégées par projet ?</t>
  </si>
  <si>
    <t>Quel pourcentage des revenus prélevés par projet a été déclaré par projet ?</t>
  </si>
  <si>
    <t>Exigence 4.8 : Ponctualité des données</t>
  </si>
  <si>
    <t>Objectif de l’Exigence 4.8</t>
  </si>
  <si>
    <t>Accomplissement de progrès relativement à l’objectif de l’Exigence, pour s’assurer que les divulgations publiques des paiements des entreprises et des revenus gouvernementaux provenant du pétrole, du gaz et des minéraux sont suffisamment à jour pour pouvoir orienter le débat public et la formulation de politiques.</t>
  </si>
  <si>
    <t>Ponctualité des données (nombre d’années entre la fin de l’exercice et la date de publication)</t>
  </si>
  <si>
    <t>Le Groupe multipartite a-t-il approuvé la période de déclaration ?</t>
  </si>
  <si>
    <t>Le Groupe multipartite envisage-t-il d’améliorer la ponctualité des divulgations des données ITIE ?</t>
  </si>
  <si>
    <t>Exigence 4.9 : Qualité des données</t>
  </si>
  <si>
    <t>Objectif de l’Exigence 4.9</t>
  </si>
  <si>
    <t>Accomplissement de progrès relativement à l’objectif de l’Exigence, pour s’assurer que les mesures adéquates ont été prises afin de garantir la fiabilité des divulgations des paiements des entreprises et des revenus gouvernementaux provenant du pétrole, du gaz et des minéraux. Le but est que l’ITIE contribue à renforcer les systèmes et pratiques habituels d’audit et d’assurance qualité du gouvernement et des entreprises et que les parties prenantes puissent être certaines de la fiabilité des données financières sur les paiements et les revenus.</t>
  </si>
  <si>
    <t>Le gouvernement divulgue-t-il régulièrement les données financières requises à l’Exigence 4.1 (divulgation complète des flux de revenus tant pour le gouvernement que pour les entreprises) de la Norme ITIE ?</t>
  </si>
  <si>
    <t>Les données sont-elles soumises à des processus d’audit crédibles et indépendants, qui appliquent les normes internationales ?</t>
  </si>
  <si>
    <t>Les agences gouvernementales font-elles l’objet d’audits crédibles et indépendants ?</t>
  </si>
  <si>
    <t>Base de données des audits du gouvernement</t>
  </si>
  <si>
    <t>Les entreprises font-elles l’objet d’audits crédibles et indépendants ?</t>
  </si>
  <si>
    <t>Base de données des audits des entreprises</t>
  </si>
  <si>
    <t>Le Groupe multipartite a-t-il appliqué une procédure pour les divulgations, conformément aux procédures standards approuvées par le Conseil d’administration de l’ITIE ?</t>
  </si>
  <si>
    <t>Si oui, le Groupe multipartite a-t-il convenu de formulaires de déclaration ?</t>
  </si>
  <si>
    <t>Si oui, le Groupe multipartite a-i-il examiné les procédures d’audit et d’assurance qualité des entreprises et des entités de l’État participant à la déclaration ITIE ?</t>
  </si>
  <si>
    <t>Si oui, le Groupe multipartite a-t-il convenu des garanties que les entreprises et entités de l’État participantes sont tenues de fournir pour assurer la crédibilité des données, y compris les types de garanties à donner, les options examinées et les raisons du choix des garanties retenues ?</t>
  </si>
  <si>
    <t>Si oui, le Groupe multipartite at-il convenu de dispositions appropriées pour protéger les informations confidentielles ?</t>
  </si>
  <si>
    <t xml:space="preserve">Si oui, les noms des entreprises qui n’ont pas fourni les garanties d’assurance qualité requises pour leurs divulgations dans le cadre de l’ITIE ont-ils été publiés, y compris la matérialité des paiements versés par chaque entreprise au gouvernement ? </t>
  </si>
  <si>
    <t>Si oui, un résumé des principales conclusions de l’évaluation de l’exhaustivité et de la fiabilité des données divulguées par les entreprises et les entités de l’État a-t-il été divulgué publiquement ?</t>
  </si>
  <si>
    <t>Si oui, les sources des informations (contextuelles) non financières éventuellement soumises sont-elles clairement indiquées ?</t>
  </si>
  <si>
    <t>Le Conseil d’administration de l’ITIE a-t-il approuvé que le Groupe multipartite s’écarte des procédures standards prévues à l’Exigence 4.9.b (sur la base d’une demande d’autorisation pour pouvoir s’écarter des procédures standards et d’une décision du Conseil d’administration d’approuver cette demande) ?</t>
  </si>
  <si>
    <t>Si oui, une documentation publique indique-t-elle que la raison pour s’écarter des procédures standards continue de s’appliquer ?</t>
  </si>
  <si>
    <t>Si oui, les données exigées par la Norme ITIE sont-elles divulguées publiquement dans les détails requis ?</t>
  </si>
  <si>
    <t>Si oui, les divulgations publiques des données financières sont-elles soumises à des audits crédibles et indépendants, en appliquant les normes internationales ?</t>
  </si>
  <si>
    <t>Si oui, suffisamment de données historiques sont-elles conservées ?</t>
  </si>
  <si>
    <t>Exigence 5.1 : Répartition des revenus</t>
  </si>
  <si>
    <t>Objectif de l’Exigence 5.1</t>
  </si>
  <si>
    <t>Accomplissement de progrès relativement à l’objectif de l’Exigence, pour assurer la traçabilité des revenus extractifs dans le budget national et le même niveau de transparence et de redevabilité pour les revenus extractifs qui ne figurent pas au budget national.</t>
  </si>
  <si>
    <t>Le gouvernement fournit-il des explications claires au public indiquant si les revenus extractifs ont été comptabilisés dans le budget national (c’est-à-dire s’ils figurent sur le compte consolidé du gouvernement/le compte unique du Trésor) ?</t>
  </si>
  <si>
    <t>Le gouvernement divulgue-t-il publiquement les types spécifiques de revenus qui ne sont pas comptabilisés dans le budget ?</t>
  </si>
  <si>
    <t>Le gouvernement divulgue-t-il publiquement la valeur des revenus qui ne sont pas comptabilisés dans le budget ?</t>
  </si>
  <si>
    <t>Le public a-t-il accès à des explications au sujet de l’affectation des revenus aux entités extrabudgétaires, telles que des fonds de développement ou souverains ?</t>
  </si>
  <si>
    <t>Des rapports financiers expliquant l’affectation des revenus aux entités extrabudgétaires, telles que des fonds de développement ou souverains, sont-ils accessibles au public ?</t>
  </si>
  <si>
    <t>Le public a-t-il accès à des explications sur l’affectation des revenus extractifs perçus par une entité de l’État ou pour le compte du gouvernement (par exemple, par une entreprise d’État) qui sont conservés par l’entité et non comptabilisés dans le budget national ou infranational ?</t>
  </si>
  <si>
    <t>Des rapports financiers expliquent-ils l’affectation des revenus extractifs perçus par une entité de l’État ou pour le compte du gouvernement (par exemple, par une entreprise d’État) qui sont conservés par l’entité et non comptabilisés dans le budget national ou infranational ?</t>
  </si>
  <si>
    <t>Y a-t-il des références à des systèmes nationaux de classification des revenus ou à des normes de données internationales accessibles au public ?</t>
  </si>
  <si>
    <t>Exigence 5.2 : Transferts infranationaux</t>
  </si>
  <si>
    <t>Objectif de l’Exigence 5.2</t>
  </si>
  <si>
    <t>Accomplissement de progrès relativement à l’objectif de l’Exigence, afin que les parties prenantes au niveau local puissent déterminer si le transfert et la gestion des transferts infranationaux de revenus extractifs correspondent aux droits statutaires.</t>
  </si>
  <si>
    <t>L’Exigence 5.2 s’applique-t-elle au cours de la période sous revue ?</t>
  </si>
  <si>
    <t>Mécanisme de partage des revenus 1</t>
  </si>
  <si>
    <t>Le gouvernement divulgue-t-il les informations sur les transferts infranationaux ?</t>
  </si>
  <si>
    <t xml:space="preserve">Si oui, la formule de partage statutaire des revenus est-elle divulguée publiquement ? </t>
  </si>
  <si>
    <t>Si oui, combien le gouvernement devrait-il avoir transféré selon la formule de partage des revenus pour l’administration locale 1 ?</t>
  </si>
  <si>
    <t>Si oui, combien le gouvernement devrait-il avoir transféré selon la formule de partage des revenus pour l’administration locale 2 ?</t>
  </si>
  <si>
    <t>[Dupliquez pour chaque entité d’administration locale ayant droit à des transferts infranationaux de revenus extractifs.]</t>
  </si>
  <si>
    <t>Si oui, combien le gouvernement a-t-il transféré à l’administration locale 1 au cours de la période sous revue ?</t>
  </si>
  <si>
    <t>Si oui, combien le gouvernement a-t-il transféré à l’administration locale 2 au cours de la période sous revue ?</t>
  </si>
  <si>
    <t>Mécanisme de partage des revenus 2</t>
  </si>
  <si>
    <t>Le Groupe multipartite a-t-il convenu d’une procédure garantissant la qualité des données et permettant d’assurer la fiabilité des informations sur ces transferts, conformément à l’Exigence 4.9 ?</t>
  </si>
  <si>
    <t>Le Groupe multipartite a soumis des déclarations sur la gestion des revenus extractifs dédiés à certains programmes ou investissements au niveau infranational, ainsi que sur les décaissements effectifs ?</t>
  </si>
  <si>
    <t>Le Groupe multipartite a-t-il formulé des recommandations visant à améliorer le mécanisme de partage des revenus, à assurer la traçabilité des parts des revenus extractifs au niveau local et à en renforcer la gestion, ainsi qu’à étendre l’accessibilité et la ponctualité de ces informations ?</t>
  </si>
  <si>
    <t>Exigence 5.3 : Informations supplémentaires sur la gestion des revenus et des dépenses</t>
  </si>
  <si>
    <t>Objectif de l’Exigence 5.3</t>
  </si>
  <si>
    <t>Accomplissement de progrès relativement à l’objectif de l’Exigence, pour renforcer la supervision par le public de la gestion des revenus extractifs, de l’utilisation des revenus extractifs afin de couvrir les dépenses publiques et des hypothèses qui sous-tendent le processus budgétaire.</t>
  </si>
  <si>
    <t>Le gouvernement précise-t-il si des revenus extractifs sont réservés (c’est-à-dire, dédiés à des utilisations, programmes ou zones géographiques spécifiques) ? - ajoutez des lignes s’il y en a plusieurs</t>
  </si>
  <si>
    <t xml:space="preserve">Le gouvernement présente-t-il une description du budget et des processus d’audit du pays ? </t>
  </si>
  <si>
    <t>Le gouvernement divulgue-t-il publiquement les informations sur les budgets et les dépenses ? - ajoutez des lignes s’il y en a plusieurs</t>
  </si>
  <si>
    <t>Exigence 6.1 : Dépenses sociales et environnementales</t>
  </si>
  <si>
    <t>Objectif de l’Exigence 6.1</t>
  </si>
  <si>
    <t xml:space="preserve">Accomplissement de progrès relativement à l’objectif de l’Exigence, pour que le public puisse comprendre les contributions sociales et environnementales des entreprises extractives, ainsi qu’aux fins de l’évaluation du respect par ces dernières de leurs obligations légales et contractuelles en matière d’engagement de dépenses sociales et environnementales. </t>
  </si>
  <si>
    <t>L’Exigence 6.1 s’applique-t-elle au cours de la période sous revue ?</t>
  </si>
  <si>
    <t>3.2.6 Dépenses sociales</t>
  </si>
  <si>
    <t>Le gouvernement divulgue-t-il les informations sur les dépenses sociales ?</t>
  </si>
  <si>
    <t>Si oui, quel était le montant total des dépenses sociales obligatoires qui ont été reçues ?</t>
  </si>
  <si>
    <t>Si oui, quel était le montant total des dépenses sociales volontaires qui ont été reçues ?</t>
  </si>
  <si>
    <t>Les divulgations publiques par le gouvernement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</si>
  <si>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Si oui, les dépenses sociales obligatoires ont-elles été divulguées en accordant une attention appropriée à la qualité des données, conformément à l’Exigence 4.9 ?</t>
  </si>
  <si>
    <t>Les entreprises divulguent-elles les informations sur les dépenses sociales ?</t>
  </si>
  <si>
    <t>Si oui, quel était le montant total des dépenses sociales obligatoires qui ont été payées ?</t>
  </si>
  <si>
    <t>Si oui, quel était le montant total des dépenses sociales volontaires qui ont été payées ?</t>
  </si>
  <si>
    <t>Les divulgations publiques par les entreprises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</si>
  <si>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Paiements consacrés à l’environnement</t>
  </si>
  <si>
    <t>Le gouvernement divulgue-t-il les informations sur les paiements environnementaux ?</t>
  </si>
  <si>
    <t>Si oui, quel était le montant total des paiements environnementaux obligatoires ?</t>
  </si>
  <si>
    <t>Si oui, quel était le montant total des paiements environnementaux volontaires ?</t>
  </si>
  <si>
    <t>Si oui, les dépenses environnementales obligatoires ont-elles été divulguées en accordant une attention appropriée à la qualité des données, conformément à l’Exigence 4.9 ?</t>
  </si>
  <si>
    <t>Exigence 6.2 : Dépenses quasi fiscales des entreprises d’État</t>
  </si>
  <si>
    <t>Objectif de l’Exigence 6.2</t>
  </si>
  <si>
    <t xml:space="preserve">Accomplissement de progrès relativement à l’Exigence, pour assurer la transparence et la redevabilité dans la gestion des dépenses des entreprises d’État financées par le secteur extractif pour le compte du gouvernement et qui ne figurent pas au budget national. </t>
  </si>
  <si>
    <t>L’Exigence 6.2 s’applique-t-elle au cours de la période sous revue ?</t>
  </si>
  <si>
    <t>Dépenses quasi budgétaires 1</t>
  </si>
  <si>
    <t>Est-ce que le gouvernement ou les entreprises d’État divulgue(nt) les informations sur les dépenses quasi budgétaires ?</t>
  </si>
  <si>
    <t>Si oui, quelle était la valeur totale des dépenses quasi budgétaires réalisées par les entreprises d’État ?</t>
  </si>
  <si>
    <t>Si oui, les divulgations publiques des dépenses quasi budgétaires étaient-elles désagrégées à des niveaux proportionnels aux dispositions prévues dans l’Exigence 4.7 ?</t>
  </si>
  <si>
    <t>Si oui, les divulgations publiques des dépenses quasi budgétaires étaient-elles exhaustives ?</t>
  </si>
  <si>
    <t>Si oui, les dépenses quasi budgétaires ont-elles été divulguées publiquement en accordant une attention appropriée à la qualité des données, conformément à l’Exigence 4.9 ?</t>
  </si>
  <si>
    <t>Dépenses quasi budgétaires 2</t>
  </si>
  <si>
    <t>Exigence 6.3 : Contribution du secteur extractif à l’économie</t>
  </si>
  <si>
    <t>Objectif de l’Exigence 6.3</t>
  </si>
  <si>
    <t>Accomplissement de progrès relativement à l’objectif de l’Exigence, pour s’assurer que le public comprend la contribution du secteur extractif à l’économie nationale et le niveau de dépendance à l’égard des ressources naturelles dans l’économie.</t>
  </si>
  <si>
    <t>Le gouvernement divulgue-t-il des informations sur la contribution du secteur extractif à l’économie ?</t>
  </si>
  <si>
    <r>
      <rPr>
        <i/>
        <sz val="11"/>
        <color theme="1"/>
        <rFont val="Franklin Gothic Book"/>
        <family val="2"/>
      </rPr>
      <t>Produit intérieur brut –</t>
    </r>
    <r>
      <rPr>
        <i/>
        <u/>
        <sz val="11"/>
        <color rgb="FF00B0F0"/>
        <rFont val="Franklin Gothic Book"/>
        <family val="2"/>
      </rPr>
      <t xml:space="preserve"> </t>
    </r>
    <r>
      <rPr>
        <i/>
        <u/>
        <sz val="11"/>
        <color rgb="FF0070C0"/>
        <rFont val="Franklin Gothic Book"/>
        <family val="2"/>
      </rPr>
      <t>SNC 2008</t>
    </r>
    <r>
      <rPr>
        <i/>
        <sz val="11"/>
        <color rgb="FF0070C0"/>
        <rFont val="Franklin Gothic Book"/>
        <family val="2"/>
      </rPr>
      <t xml:space="preserve"> C</t>
    </r>
    <r>
      <rPr>
        <i/>
        <sz val="11"/>
        <color rgb="FF000000"/>
        <rFont val="Franklin Gothic Book"/>
        <family val="2"/>
      </rPr>
      <t>. Exploitation minière et de carrières, y compris le pétrole et le gaz</t>
    </r>
  </si>
  <si>
    <t>Produit intérieur brut – exploitation minière artisanale et à petite échelle et secteur informel</t>
  </si>
  <si>
    <t>Produit intérieur brut – tous les secteurs</t>
  </si>
  <si>
    <t>Revenus gouvernementaux – secteur extractif</t>
  </si>
  <si>
    <t>Revenus gouvernementaux – tous les secteurs</t>
  </si>
  <si>
    <t>Exportations – secteur extractif</t>
  </si>
  <si>
    <t>Exportations – tous les secteurs</t>
  </si>
  <si>
    <t>Emploi – secteur extractif – hommes</t>
  </si>
  <si>
    <t>personnes</t>
  </si>
  <si>
    <t>Emploi – secteur extractif – femmes</t>
  </si>
  <si>
    <t>Emploi – secteur extractif</t>
  </si>
  <si>
    <t>Emploi – tous les secteurs</t>
  </si>
  <si>
    <t>Investissements – secteur extractif</t>
  </si>
  <si>
    <t>Investissements – tous les secteurs</t>
  </si>
  <si>
    <t>Le gouvernement divulgue-t-il des informations sur l’affectation des activités extractives majeures dans le pays ?</t>
  </si>
  <si>
    <t>Exigence 6.4 : Impact sur l’environnement</t>
  </si>
  <si>
    <t>Objectif de l’Exigence 6.4</t>
  </si>
  <si>
    <t>Accomplissement de progrès relativement à l’objectif de l’Exigence, afin de jeter les bases permettant aux parties prenantes d’évaluer l’adéquation du cadre réglementaire et des efforts de suivi, pour gérer l’impact du secteur extractif sur l’environnement et pour déterminer le niveau de respect par les entreprises extractives des obligations liées à l’environnement.</t>
  </si>
  <si>
    <t>L’Exigence 6.4 s’applique-t-elle au cours de la période sous revue ?</t>
  </si>
  <si>
    <t>les règles juridiques et administratives pertinentes en matière de gestion de l’environnement ?</t>
  </si>
  <si>
    <t>les bases de données contenant des évaluations de l’impact sur l’environnement, les plans de certification ou des documents similaires concernant la gestion de l’environnement ?</t>
  </si>
  <si>
    <t>d’autres données pertinentes concernant les procédures de suivi et d’administration de l’environnement ?</t>
  </si>
  <si>
    <t xml:space="preserve">Sans objet/Non respectée/ Partiellement respectée/ En grande partie respectée/ Pleinement respectée/ Dépassée   </t>
  </si>
  <si>
    <t>Sans objet/Non respectée/ Partiellement respectée/ En grande partie respectée/ Pleinement respectée/ Dépassée</t>
  </si>
  <si>
    <r>
      <t>Version 1.1 du 1</t>
    </r>
    <r>
      <rPr>
        <i/>
        <vertAlign val="superscript"/>
        <sz val="11"/>
        <rFont val="Franklin Gothic Book"/>
        <family val="2"/>
      </rPr>
      <t>er</t>
    </r>
    <r>
      <rPr>
        <i/>
        <sz val="11"/>
        <rFont val="Franklin Gothic Book"/>
        <family val="2"/>
      </rPr>
      <t xml:space="preserve"> janvier 2021</t>
    </r>
  </si>
  <si>
    <t>Remplir ce modèle de collecte de données de la Transparence aidera le groupe multipartite à se préparer à la Validation et est une exigence de la procédure de Validation ITIE 2021.</t>
  </si>
  <si>
    <t>2. Remplissez l’ensemble du classeur.</t>
  </si>
  <si>
    <t>3. Cette fiche Transparence doit être soumise au Secrétariat international de l'ITIE avant le début de la Validation, en même temps que les modèles de collecte de données relatifs à l'engagement des parties prenantes et aux résultats et impacts. Envoyez-la à votre responsable pays au Secrétariat international.</t>
  </si>
  <si>
    <t xml:space="preserve">4. La fiche sera utilisée comme base pour la Validation du pays. Vous recevrez le dossier en retour avec des questions et des commentaires, à traiter dans le cadre du processus de Validation. </t>
  </si>
  <si>
    <t>Le Secrétariat international peut fournir des conseils et un soutien sur demande. Si vous avez des questions, veuillez contacter votre responsable de pays au Secrétariat international de l'ITIE.</t>
  </si>
  <si>
    <t>Les cellules en gris sont fournies à titre d’information.</t>
  </si>
  <si>
    <t>Si vous avez des questions, veuillez vous adresser à  votre responsable de pays au Secrétariat international de l'ITIE.</t>
  </si>
  <si>
    <t xml:space="preserve">2. Veuillez répondre à toutes les questions jusqu’au bout. </t>
  </si>
  <si>
    <r>
      <rPr>
        <i/>
        <sz val="11"/>
        <color theme="1"/>
        <rFont val="Franklin Gothic Book"/>
        <family val="2"/>
      </rPr>
      <t xml:space="preserve">1. En partant du sommet, </t>
    </r>
    <r>
      <rPr>
        <b/>
        <i/>
        <sz val="11"/>
        <color rgb="FF000000"/>
        <rFont val="Franklin Gothic Book"/>
        <family val="2"/>
      </rPr>
      <t xml:space="preserve">sélectionnez vos réponses dans la colonne grise. </t>
    </r>
  </si>
  <si>
    <r>
      <rPr>
        <b/>
        <sz val="11"/>
        <color rgb="FF000000"/>
        <rFont val="Franklin Gothic Book"/>
        <family val="2"/>
      </rPr>
      <t xml:space="preserve">#4.1 (Entités déclarantes) </t>
    </r>
    <r>
      <rPr>
        <sz val="11"/>
        <color rgb="FF000000"/>
        <rFont val="Franklin Gothic Book"/>
        <family val="2"/>
      </rPr>
      <t xml:space="preserve">couvre les entités déclarantes (agences gouvernementales, entreprises et projets) et les informations associées. </t>
    </r>
  </si>
  <si>
    <r>
      <rPr>
        <b/>
        <sz val="11"/>
        <color rgb="FF000000"/>
        <rFont val="Franklin Gothic Book"/>
        <family val="2"/>
      </rPr>
      <t xml:space="preserve">#4.1 (Recettes gouvernementales) </t>
    </r>
    <r>
      <rPr>
        <sz val="11"/>
        <color rgb="FF000000"/>
        <rFont val="Franklin Gothic Book"/>
        <family val="2"/>
      </rPr>
      <t>contient des données complètes sur les revenus gouvernementaux par flux de revenus, selon la classification du Manuel de statistiques de finances publiques.</t>
    </r>
  </si>
  <si>
    <r>
      <t xml:space="preserve">2. Remplissez la ligne </t>
    </r>
    <r>
      <rPr>
        <b/>
        <i/>
        <sz val="11"/>
        <color theme="1"/>
        <rFont val="Franklin Gothic Book"/>
        <family val="2"/>
      </rPr>
      <t>Identifiant d’entreprise</t>
    </r>
    <r>
      <rPr>
        <i/>
        <sz val="11"/>
        <color theme="1"/>
        <rFont val="Franklin Gothic Book"/>
        <family val="2"/>
      </rPr>
      <t xml:space="preserve">. </t>
    </r>
  </si>
  <si>
    <r>
      <t xml:space="preserve">3. Remplissez la </t>
    </r>
    <r>
      <rPr>
        <b/>
        <i/>
        <sz val="11"/>
        <color theme="1"/>
        <rFont val="Franklin Gothic Book"/>
        <family val="2"/>
      </rPr>
      <t>liste des entreprises déclarantes,</t>
    </r>
    <r>
      <rPr>
        <i/>
        <sz val="11"/>
        <color theme="1"/>
        <rFont val="Franklin Gothic Book"/>
        <family val="2"/>
      </rPr>
      <t xml:space="preserve"> en commençant par la première colonne « Nom complet de l’entreprise ». </t>
    </r>
  </si>
  <si>
    <t>Si vous avez des questions, veuillez contacter votre responsable de pays au Secrétariat international de l'ITIE.</t>
  </si>
  <si>
    <r>
      <rPr>
        <i/>
        <sz val="11"/>
        <color theme="1"/>
        <rFont val="Franklin Gothic Book"/>
        <family val="2"/>
      </rPr>
      <t>2. Saisissez le nom de l’</t>
    </r>
    <r>
      <rPr>
        <b/>
        <i/>
        <sz val="11"/>
        <color rgb="FF000000"/>
        <rFont val="Franklin Gothic Book"/>
        <family val="2"/>
      </rPr>
      <t>entité</t>
    </r>
    <r>
      <rPr>
        <i/>
        <sz val="11"/>
        <color rgb="FF000000"/>
        <rFont val="Franklin Gothic Book"/>
        <family val="2"/>
      </rPr>
      <t xml:space="preserve"> </t>
    </r>
    <r>
      <rPr>
        <b/>
        <i/>
        <sz val="11"/>
        <color rgb="FF000000"/>
        <rFont val="Franklin Gothic Book"/>
        <family val="2"/>
      </rPr>
      <t>de l’État bénéficiaire.</t>
    </r>
  </si>
  <si>
    <r>
      <rPr>
        <i/>
        <sz val="11"/>
        <color theme="1"/>
        <rFont val="Franklin Gothic Book"/>
        <family val="2"/>
      </rPr>
      <t xml:space="preserve">3. Choisissez le </t>
    </r>
    <r>
      <rPr>
        <b/>
        <i/>
        <sz val="11"/>
        <color rgb="FF000000"/>
        <rFont val="Franklin Gothic Book"/>
        <family val="2"/>
      </rPr>
      <t>Secteur</t>
    </r>
    <r>
      <rPr>
        <i/>
        <sz val="11"/>
        <color rgb="FF000000"/>
        <rFont val="Franklin Gothic Book"/>
        <family val="2"/>
      </rPr>
      <t xml:space="preserve"> et la </t>
    </r>
    <r>
      <rPr>
        <b/>
        <i/>
        <sz val="11"/>
        <color rgb="FF000000"/>
        <rFont val="Franklin Gothic Book"/>
        <family val="2"/>
      </rPr>
      <t>Classification du cadre statistique des finances publiques</t>
    </r>
    <r>
      <rPr>
        <i/>
        <sz val="11"/>
        <color rgb="FF000000"/>
        <rFont val="Franklin Gothic Book"/>
        <family val="2"/>
      </rPr>
      <t xml:space="preserve"> auxquels ces revenus s’appliquent. Utilisez les instructions fournies dans le </t>
    </r>
    <r>
      <rPr>
        <i/>
        <u/>
        <sz val="11"/>
        <color rgb="FF000000"/>
        <rFont val="Franklin Gothic Book"/>
        <family val="2"/>
      </rPr>
      <t xml:space="preserve">Cadre statistique des finances publiques pour la déclaration ITIE. </t>
    </r>
    <r>
      <rPr>
        <sz val="11"/>
        <color rgb="FF000000"/>
        <rFont val="Franklin Gothic Book"/>
        <family val="2"/>
      </rPr>
      <t>Si un flux de revenus ne peut pas être désagrégé par secteur, sélectionnez « Autre ».</t>
    </r>
  </si>
  <si>
    <r>
      <t xml:space="preserve">4. Saisissez les informations sur le projet : </t>
    </r>
    <r>
      <rPr>
        <b/>
        <i/>
        <sz val="11"/>
        <color theme="1"/>
        <rFont val="Franklin Gothic Book"/>
        <family val="2"/>
      </rPr>
      <t>nom du projet </t>
    </r>
    <r>
      <rPr>
        <i/>
        <sz val="11"/>
        <color theme="1"/>
        <rFont val="Franklin Gothic Book"/>
        <family val="2"/>
      </rPr>
      <t xml:space="preserve">et </t>
    </r>
    <r>
      <rPr>
        <b/>
        <i/>
        <sz val="11"/>
        <color theme="1"/>
        <rFont val="Franklin Gothic Book"/>
        <family val="2"/>
      </rPr>
      <t>devise de déclaration</t>
    </r>
  </si>
  <si>
    <r>
      <t>1. Saisissez le nom d’</t>
    </r>
    <r>
      <rPr>
        <b/>
        <i/>
        <sz val="11"/>
        <color theme="1"/>
        <rFont val="Franklin Gothic Book"/>
        <family val="2"/>
      </rPr>
      <t>entreprise</t>
    </r>
    <r>
      <rPr>
        <i/>
        <sz val="11"/>
        <color theme="1"/>
        <rFont val="Franklin Gothic Book"/>
        <family val="2"/>
      </rPr>
      <t xml:space="preserve"> dans le menu déroulant</t>
    </r>
  </si>
  <si>
    <r>
      <t>2. Saisissez l’</t>
    </r>
    <r>
      <rPr>
        <b/>
        <i/>
        <sz val="11"/>
        <color theme="1"/>
        <rFont val="Franklin Gothic Book"/>
        <family val="2"/>
      </rPr>
      <t>entité de l’État collectrice</t>
    </r>
    <r>
      <rPr>
        <i/>
        <sz val="11"/>
        <color theme="1"/>
        <rFont val="Franklin Gothic Book"/>
        <family val="2"/>
      </rPr>
      <t xml:space="preserve"> et le </t>
    </r>
    <r>
      <rPr>
        <b/>
        <i/>
        <sz val="11"/>
        <color theme="1"/>
        <rFont val="Franklin Gothic Book"/>
        <family val="2"/>
      </rPr>
      <t xml:space="preserve">nom du paiement </t>
    </r>
    <r>
      <rPr>
        <i/>
        <sz val="11"/>
        <color theme="1"/>
        <rFont val="Franklin Gothic Book"/>
        <family val="2"/>
      </rPr>
      <t>dans le menu déroulant</t>
    </r>
  </si>
  <si>
    <r>
      <rPr>
        <b/>
        <sz val="11"/>
        <color rgb="FF000000"/>
        <rFont val="Franklin Gothic Book"/>
        <family val="2"/>
      </rPr>
      <t xml:space="preserve">#4.1 (Données des entreprises) </t>
    </r>
    <r>
      <rPr>
        <sz val="11"/>
        <color rgb="FF000000"/>
        <rFont val="Franklin Gothic Book"/>
        <family val="2"/>
      </rPr>
      <t xml:space="preserve">contient les données par flux de revenus aux niveaux des entreprises et des projets. </t>
    </r>
  </si>
  <si>
    <t>Fiches de sous-exigences</t>
  </si>
  <si>
    <r>
      <rPr>
        <i/>
        <u/>
        <sz val="11"/>
        <color theme="1"/>
        <rFont val="Franklin Gothic Book"/>
        <family val="2"/>
      </rPr>
      <t xml:space="preserve">Objectifs sous-jacents </t>
    </r>
    <r>
      <rPr>
        <i/>
        <sz val="11"/>
        <color theme="1"/>
        <rFont val="Franklin Gothic Book"/>
        <family val="2"/>
      </rPr>
      <t>: Le GMP doit évaluer si le pays répond à l'objectif sous-jacent de l'exigence</t>
    </r>
  </si>
  <si>
    <r>
      <rPr>
        <i/>
        <u/>
        <sz val="11"/>
        <color theme="1"/>
        <rFont val="Franklin Gothic Book"/>
        <family val="2"/>
      </rPr>
      <t>Si une exigence n'est pas applicable</t>
    </r>
    <r>
      <rPr>
        <i/>
        <sz val="11"/>
        <color theme="1"/>
        <rFont val="Franklin Gothic Book"/>
        <family val="2"/>
      </rPr>
      <t xml:space="preserve">, le GMP doit inclure la référence au document (procès-verbal du GMP) où la non-applicabilité est déterminée. </t>
    </r>
  </si>
  <si>
    <t>Existe-t-il une liste accessible au public de tous les contrats d'exploitation et d'exploration en cours ? </t>
  </si>
  <si>
    <t>Existe-t-il des contrats/licences signés avant le 1er janvier 2021 qui sont rendus publics ? </t>
  </si>
  <si>
    <t>Approuvé par le groupe multipartite le :</t>
  </si>
  <si>
    <r>
      <t xml:space="preserve">Adresse : </t>
    </r>
    <r>
      <rPr>
        <b/>
        <sz val="11"/>
        <color rgb="FF165B89"/>
        <rFont val="Franklin Gothic Book"/>
        <family val="2"/>
      </rPr>
      <t>Rådhusgata 26, 0151 Oslo, Norvège</t>
    </r>
  </si>
  <si>
    <r>
      <t xml:space="preserve">Adresse : </t>
    </r>
    <r>
      <rPr>
        <b/>
        <sz val="11"/>
        <color rgb="FF165B89"/>
        <rFont val="Franklin Gothic Book"/>
        <family val="2"/>
      </rPr>
      <t>Rådhusgata 26, 0151 Oslo, Norvège</t>
    </r>
    <r>
      <rPr>
        <b/>
        <sz val="11"/>
        <color rgb="FF000000"/>
        <rFont val="Franklin Gothic Book"/>
        <family val="2"/>
      </rPr>
      <t xml:space="preserve">  </t>
    </r>
  </si>
  <si>
    <r>
      <t xml:space="preserve">Adresse : </t>
    </r>
    <r>
      <rPr>
        <b/>
        <sz val="11"/>
        <color rgb="FF165B89"/>
        <rFont val="Franklin Gothic Book"/>
        <family val="2"/>
      </rPr>
      <t>Rådhusgata 26, 0151 Oslo, Norvège</t>
    </r>
    <r>
      <rPr>
        <b/>
        <sz val="11"/>
        <color rgb="FF000000"/>
        <rFont val="Franklin Gothic Book"/>
        <family val="2"/>
      </rPr>
      <t xml:space="preserve">   </t>
    </r>
  </si>
  <si>
    <t>Modèle de cartographie de la transparence pour les divulgations ITIE - [PAYS] exercise [ANNEE]</t>
  </si>
  <si>
    <t>Secteurs forestier</t>
  </si>
  <si>
    <t>Sous-Section 5.2.3</t>
  </si>
  <si>
    <t>Sous-Section 5.2.4</t>
  </si>
  <si>
    <t>Sous-Section 5.2.6</t>
  </si>
  <si>
    <t>N/a</t>
  </si>
  <si>
    <t>Sous-Section 5.2.5</t>
  </si>
  <si>
    <t>Sous-Section 5.1.2</t>
  </si>
  <si>
    <t>Sous-Section 5.1.3</t>
  </si>
  <si>
    <t>Sous-Section 5.1.5</t>
  </si>
  <si>
    <t>Sous-Section 5.1.4</t>
  </si>
  <si>
    <t>Sous-Section 5.3.3</t>
  </si>
  <si>
    <t>Sous-Section 5.3.5</t>
  </si>
  <si>
    <t>Sous-Section 5.3.6</t>
  </si>
  <si>
    <t>divulgation systématique</t>
  </si>
  <si>
    <t>Sous-Section 5.1.8, 5.2.9 et 5.3.9</t>
  </si>
  <si>
    <t>Registre des contrats pour le secteur forestier</t>
  </si>
  <si>
    <t>Sous-Section 5.4 
Annexe 2 du rapport</t>
  </si>
  <si>
    <t>https://www.finances.gouv.cg/sites/default/files/documents/SNPC%2019%20CAC.pdf</t>
  </si>
  <si>
    <t>Déclaration ITIE</t>
  </si>
  <si>
    <t>Annexes 5, 6, 7 et 8</t>
  </si>
  <si>
    <t>http://congo-repo.revenuedev.org</t>
  </si>
  <si>
    <t>Divulgation systématique</t>
  </si>
  <si>
    <t>Registre des licences pour le secteur forestier</t>
  </si>
  <si>
    <t>Annexe 11</t>
  </si>
  <si>
    <t>Annexes 3 et4</t>
  </si>
  <si>
    <t>Divulgation systématique et Déclaration ITIE</t>
  </si>
  <si>
    <t>Non applicable</t>
  </si>
  <si>
    <t>https://www.snpc-group.com/fr/home</t>
  </si>
  <si>
    <t>Sous-Section 2.2.1, 2.2.2 et 2.2.3</t>
  </si>
  <si>
    <t xml:space="preserve">Sous-Section 2.2.1, 2.2.2 et 2.2.3 </t>
  </si>
  <si>
    <t>Pétrole brut (2709), valeur</t>
  </si>
  <si>
    <t>Gaz naturel (2711), valeur</t>
  </si>
  <si>
    <t>Polymétaux</t>
  </si>
  <si>
    <t>Cathodes de cuivre</t>
  </si>
  <si>
    <t>Fer</t>
  </si>
  <si>
    <t>Malachite</t>
  </si>
  <si>
    <t>Colton</t>
  </si>
  <si>
    <t>Moellon</t>
  </si>
  <si>
    <t>Futs</t>
  </si>
  <si>
    <t>Grumes</t>
  </si>
  <si>
    <t>Sciages</t>
  </si>
  <si>
    <t>Placages</t>
  </si>
  <si>
    <t>Contre- Plaqués</t>
  </si>
  <si>
    <t>Barils</t>
  </si>
  <si>
    <t>USD</t>
  </si>
  <si>
    <t>Sm3</t>
  </si>
  <si>
    <t>Tonne</t>
  </si>
  <si>
    <t>M3</t>
  </si>
  <si>
    <t>Sous-Section 2.2.1</t>
  </si>
  <si>
    <t>Sous-Section 2.2.2</t>
  </si>
  <si>
    <t>Sous-Section 2.2.3</t>
  </si>
  <si>
    <t>Sous-Section 2.2.1, 2.2.2 et 2.2.4</t>
  </si>
  <si>
    <t>Or (7108), valeur</t>
  </si>
  <si>
    <t>Diamants</t>
  </si>
  <si>
    <t>GRUMES</t>
  </si>
  <si>
    <t>SCIAGES HUMIDES</t>
  </si>
  <si>
    <t>SCIAGES SECHES</t>
  </si>
  <si>
    <t>PLACAGES DEROULES</t>
  </si>
  <si>
    <t>PARQUETS, MOULURES, ELEMENTS DE MEUBLES</t>
  </si>
  <si>
    <t>PANNEAUX, LAMELLES COLLES</t>
  </si>
  <si>
    <t>RONDINS D'EUCALYPTUS</t>
  </si>
  <si>
    <t>-</t>
  </si>
  <si>
    <t>onces</t>
  </si>
  <si>
    <t>Sous-Section 4.1.1</t>
  </si>
  <si>
    <t>Sous-Section 4.1.2</t>
  </si>
  <si>
    <t>Sous-Section 2.4.3</t>
  </si>
  <si>
    <t>Direction Générale du Trésor (DGT)</t>
  </si>
  <si>
    <t>Administration centrale</t>
  </si>
  <si>
    <t>NA</t>
  </si>
  <si>
    <t>Direction Générale des Impôts et des Domaines (DGID)</t>
  </si>
  <si>
    <t>Direction Générale des Douanes et des Droits Indirects (DGDDI)</t>
  </si>
  <si>
    <t>Direction des Ressources Naturelles (DRN)</t>
  </si>
  <si>
    <t>Direction Générale des Hydrocarbures (DGH)</t>
  </si>
  <si>
    <t>Direction Générale des Mines (DGM)</t>
  </si>
  <si>
    <t>Ministère de l'Economie Forestière et du Développement Durables (MEFDD)</t>
  </si>
  <si>
    <t>Société Nationale des Pétroles du Congo (SNPC)</t>
  </si>
  <si>
    <t>Société publique financière et Entreprise d'Etat</t>
  </si>
  <si>
    <t>SONAREP</t>
  </si>
  <si>
    <t>SOCIETE NATIONALE DES PETROLES DU CONGO (SNPC)</t>
  </si>
  <si>
    <t>M2005110000473138</t>
  </si>
  <si>
    <t>Pétrole &amp; Gaz</t>
  </si>
  <si>
    <t>Societe Nationale de Recherche et Production (SONAREP)</t>
  </si>
  <si>
    <t>M2005110000317081</t>
  </si>
  <si>
    <t>TOTAL EP CONGO</t>
  </si>
  <si>
    <t>M2006110000135107</t>
  </si>
  <si>
    <t>PERENCO</t>
  </si>
  <si>
    <t>M2015110000893163</t>
  </si>
  <si>
    <t>ENI CONGO</t>
  </si>
  <si>
    <t>M2006110000151123</t>
  </si>
  <si>
    <t>Cotée à la bourse de Milan &amp; New York</t>
  </si>
  <si>
    <t>CHEVRON</t>
  </si>
  <si>
    <t>M2006110000393167</t>
  </si>
  <si>
    <t>CONGO REP</t>
  </si>
  <si>
    <t>M2006110000348122</t>
  </si>
  <si>
    <t>WING WAH</t>
  </si>
  <si>
    <t>M2015110001004076</t>
  </si>
  <si>
    <t>MERCURIA ENERGY</t>
  </si>
  <si>
    <t xml:space="preserve"> M2020110000418035 </t>
  </si>
  <si>
    <t>AOGC</t>
  </si>
  <si>
    <t>M2015110000214077</t>
  </si>
  <si>
    <t>LUKOIL</t>
  </si>
  <si>
    <t>Nc</t>
  </si>
  <si>
    <t>Kontinent</t>
  </si>
  <si>
    <t>M2014110001271135</t>
  </si>
  <si>
    <t>NEW AGE</t>
  </si>
  <si>
    <t>M2014110000676134</t>
  </si>
  <si>
    <t>SOREMI</t>
  </si>
  <si>
    <t>M200611000058156</t>
  </si>
  <si>
    <t>Minier</t>
  </si>
  <si>
    <t>Produits miniers</t>
  </si>
  <si>
    <t>SINTOUKOLA POTASH S.A</t>
  </si>
  <si>
    <t>M2008110001052153</t>
  </si>
  <si>
    <t>CONGO MINING LTD</t>
  </si>
  <si>
    <t>MINNING PROJECT DEVELOPPEMENT CONGO</t>
  </si>
  <si>
    <t>M2008110000430125</t>
  </si>
  <si>
    <t>SOCIETE D'EXPLOITATION MINIERE YUAN DONG SEMYD-SARL</t>
  </si>
  <si>
    <t>TAMAN INDUSTRIE</t>
  </si>
  <si>
    <t>M2006110000042113</t>
  </si>
  <si>
    <t>Autres</t>
  </si>
  <si>
    <t>Produits forestiers</t>
  </si>
  <si>
    <t>CIB – OLAM</t>
  </si>
  <si>
    <t>M2005110000375139</t>
  </si>
  <si>
    <t>SEFYD</t>
  </si>
  <si>
    <t>M2008110000849148</t>
  </si>
  <si>
    <t>INDUSTRIE FORESTIERE  DE OUESSO</t>
  </si>
  <si>
    <t>M2005110000351115</t>
  </si>
  <si>
    <t>SICOFOR SA</t>
  </si>
  <si>
    <t>M2006110000833112</t>
  </si>
  <si>
    <t>ASIA CONGO INDUSTRIES</t>
  </si>
  <si>
    <t>M2006110000114086</t>
  </si>
  <si>
    <t>CIBN</t>
  </si>
  <si>
    <t>M2006110000064135</t>
  </si>
  <si>
    <t>Entreprise d'Etat</t>
  </si>
  <si>
    <t>Entreprise privée</t>
  </si>
  <si>
    <t>Non disponible</t>
  </si>
  <si>
    <t>Sous-Section 6.3.3
Annexes 12 et 13</t>
  </si>
  <si>
    <t>Non</t>
  </si>
  <si>
    <t>dollars US
FCFA</t>
  </si>
  <si>
    <t>Sous-Section 5.1.11 page 68  Annexe 24</t>
  </si>
  <si>
    <t>Sous-Section 6.4</t>
  </si>
  <si>
    <t>Sous-Section 5.6.3</t>
  </si>
  <si>
    <t>Sous-Section 5.6.1</t>
  </si>
  <si>
    <t>Indisponible</t>
  </si>
  <si>
    <t xml:space="preserve">Déclaration ITIE </t>
  </si>
  <si>
    <t>https://www.finances.gouv.cg/fr/tofe_300919</t>
  </si>
  <si>
    <t>Sous-Section 6.5</t>
  </si>
  <si>
    <t>XAF</t>
  </si>
  <si>
    <t>République du Congo</t>
  </si>
  <si>
    <t>COG</t>
  </si>
  <si>
    <t>Franc CFA d’Afrique centrale</t>
  </si>
  <si>
    <t>BDO LLP</t>
  </si>
  <si>
    <t>https://www.finances.gouv.cg/fr/rapport-final-itie-congo-2019</t>
  </si>
  <si>
    <t>Forestier</t>
  </si>
  <si>
    <t>https://www.finances.gouv.cg/sites/default/files/documents/SIDE%20311220.pdf</t>
  </si>
  <si>
    <t>Sous-Section 5.5.2</t>
  </si>
  <si>
    <t>Sous-Section 5.1.22</t>
  </si>
  <si>
    <t>Sous-Section 5.3.4</t>
  </si>
  <si>
    <t>Sous-Section 5.3.18</t>
  </si>
  <si>
    <t>Sous-Section 5.1.5 (à partir de la page 51)</t>
  </si>
  <si>
    <t>Sous-Section 5.1.5 (page 54)</t>
  </si>
  <si>
    <t>Sous-Section 5.2.6 (page 94 à 96)</t>
  </si>
  <si>
    <t>Sous-Section 5.2.6 (page 97)</t>
  </si>
  <si>
    <t>Sous-Section 5.3.6 (page 114 et 115)</t>
  </si>
  <si>
    <t>Sous-Section 5.3.6 (page 117)</t>
  </si>
  <si>
    <t>Sous-Section 5.2.3 (Page 90 réformes légales ) et Sous-Section 5.2.7</t>
  </si>
  <si>
    <t>https://www.finances.gouv.cg/fr/documentation</t>
  </si>
  <si>
    <t>Annexe 10</t>
  </si>
  <si>
    <t>Annexe 9</t>
  </si>
  <si>
    <t>Annexe 9, 10 et 11</t>
  </si>
  <si>
    <t xml:space="preserve">Sous-Section 5.4 
</t>
  </si>
  <si>
    <t xml:space="preserve">Sous-Section 4.3 page 38
</t>
  </si>
  <si>
    <t xml:space="preserve">
Annexe 2 du rapport</t>
  </si>
  <si>
    <t>Sous-Section 5.1.9, 5.2.10, 5.3.10</t>
  </si>
  <si>
    <t>Sous-Section 5.1.10</t>
  </si>
  <si>
    <t>Sous-Section 5.1.10 page 59</t>
  </si>
  <si>
    <t>Sous-Section 5.1.10 (page 60)</t>
  </si>
  <si>
    <t>Sous-Section 5.1.10 (page 60 à 64)</t>
  </si>
  <si>
    <t>Sous-Section 5.1.10 (page 63)</t>
  </si>
  <si>
    <t>Sous-Section 5.1.21 et 5.2.16</t>
  </si>
  <si>
    <t>Sous-Section 5.1.1 et 5.2.1 et 5.3.1</t>
  </si>
  <si>
    <t>Sous-Section 5.1.20 et page 87 et Sous-Section 5.3.17</t>
  </si>
  <si>
    <t>Sous-Section 6.4.1 (page 153, 154, 156)</t>
  </si>
  <si>
    <t>Sous-Section 4.1.3</t>
  </si>
  <si>
    <t xml:space="preserve">Divulgation systématique </t>
  </si>
  <si>
    <t>Document d’enregistrement universel 2019 - Total (totalenergies.com)</t>
  </si>
  <si>
    <t>MKB</t>
  </si>
  <si>
    <t>https://www.finances.gouv.cg/fr/type/secteur-pétrolier</t>
  </si>
  <si>
    <t xml:space="preserve">SNPC , Orion Oil </t>
  </si>
  <si>
    <t>DJENO MELANGE</t>
  </si>
  <si>
    <t>Pointe-Indienne</t>
  </si>
  <si>
    <t>AOGC, SNPC, Ifouret et Pétrolieum.</t>
  </si>
  <si>
    <t xml:space="preserve">Emeraude </t>
  </si>
  <si>
    <t>Eni Congo 100%</t>
  </si>
  <si>
    <t>Likouala</t>
  </si>
  <si>
    <t>Congorep, Eni Congo</t>
  </si>
  <si>
    <t>LOANGO II</t>
  </si>
  <si>
    <t>Eni Congo, TEP Congo, SNPC, Kontinent</t>
  </si>
  <si>
    <t>ZATCHI II</t>
  </si>
  <si>
    <t>Eni Congo, TEP Congo, SNPC</t>
  </si>
  <si>
    <t>CONDENSATS-MBD-CRU</t>
  </si>
  <si>
    <t>MWAFI II</t>
  </si>
  <si>
    <t>Eni Congo, SNPC , AOGC</t>
  </si>
  <si>
    <t>KITINA II</t>
  </si>
  <si>
    <t>Eni Congo, SNPC , New Age</t>
  </si>
  <si>
    <t>Nkossa</t>
  </si>
  <si>
    <t>FOUKANDA II</t>
  </si>
  <si>
    <t>Eni Congo, SNOC, AOGC</t>
  </si>
  <si>
    <t>IKALOU</t>
  </si>
  <si>
    <t>AWA-PALOUKOU</t>
  </si>
  <si>
    <t>Eni Congo, SNPC</t>
  </si>
  <si>
    <t>MBOUNDI</t>
  </si>
  <si>
    <t>Eni Congo, Buren, SNPC, TULLOW</t>
  </si>
  <si>
    <t>KOUAKOUALA</t>
  </si>
  <si>
    <t>Eni Congo, Burren, SNPC</t>
  </si>
  <si>
    <t>ZINGALI</t>
  </si>
  <si>
    <t>Eni Congo, Burren</t>
  </si>
  <si>
    <t>LOUFIKA</t>
  </si>
  <si>
    <t>NENE</t>
  </si>
  <si>
    <t>LITCHENDJILI</t>
  </si>
  <si>
    <t>Eni Congo, New Age</t>
  </si>
  <si>
    <t>Yanga</t>
  </si>
  <si>
    <t>TEP Congo, Eni Congo</t>
  </si>
  <si>
    <t>Kombi</t>
  </si>
  <si>
    <t>Likalala</t>
  </si>
  <si>
    <t>Libondo</t>
  </si>
  <si>
    <t>TEP Congo, Chevron, SNPC</t>
  </si>
  <si>
    <t>Nsoko</t>
  </si>
  <si>
    <t>Moho - Bilondo HMD</t>
  </si>
  <si>
    <t>Lianzi - Nemba</t>
  </si>
  <si>
    <t>Chevron, TEP Congo , SNPC, Sonangol P&amp;P, GABGOC, ENI Angola, Total Angola 10,00% et GALP 4,5%</t>
  </si>
  <si>
    <t>Nemba</t>
  </si>
  <si>
    <t>Yombo-Masseko</t>
  </si>
  <si>
    <t>Perenco Congo, Petro Congo, SNPC</t>
  </si>
  <si>
    <t>YOMBO</t>
  </si>
  <si>
    <t>Tchibouéla</t>
  </si>
  <si>
    <t xml:space="preserve">Perenco Congo, SNPC, HELMA, KONTINENT, AOGC, PETRO Congo </t>
  </si>
  <si>
    <t>Tchendo</t>
  </si>
  <si>
    <t>Tchibéli</t>
  </si>
  <si>
    <t>Litanzi</t>
  </si>
  <si>
    <t>Banga Kayo</t>
  </si>
  <si>
    <t>Wing Wah, SNPC</t>
  </si>
  <si>
    <t>Redevances (1415E1)</t>
  </si>
  <si>
    <t>Bonus de production</t>
  </si>
  <si>
    <t>Taxe d'abattage</t>
  </si>
  <si>
    <t>Taxe de déboisement</t>
  </si>
  <si>
    <t>Taxe de superficie</t>
  </si>
  <si>
    <t>Taxe sur les produits forestiers accessoires</t>
  </si>
  <si>
    <t>Bonus de signature</t>
  </si>
  <si>
    <t>Provenant de la participation de l’État (1412E2)</t>
  </si>
  <si>
    <t>Dividendes versés à L'Etat</t>
  </si>
  <si>
    <t>Profit Oil, Super Profit Oil, Excess Oil</t>
  </si>
  <si>
    <t>Provision pour investissements diversifiés (PID)</t>
  </si>
  <si>
    <t>Redevance superficiaire</t>
  </si>
  <si>
    <t>Redevance sur auto-consommation</t>
  </si>
  <si>
    <t>Solde de fiscalité reversé (Hors PID et Red sur autoconsommation)</t>
  </si>
  <si>
    <t>Des entreprises d’État (1412E1)</t>
  </si>
  <si>
    <t>Versement au titre de la Commercialisation de la part de l’Etat</t>
  </si>
  <si>
    <t>Redevance minière proportionnelle</t>
  </si>
  <si>
    <t>Frais de formation</t>
  </si>
  <si>
    <t>Redevance minière</t>
  </si>
  <si>
    <t>Autres revenues du domaine minier</t>
  </si>
  <si>
    <t>Impôts ordinaires sur le revenu, le bénéfice et les plus-values (1112E1)</t>
  </si>
  <si>
    <t>Impôts retenus à la source des sous-traitants</t>
  </si>
  <si>
    <t>Taxes sur les véhicules à moteur (11451E)</t>
  </si>
  <si>
    <t>Taxe sur les véhicules de tourisme des sociétés (TVTS)</t>
  </si>
  <si>
    <t xml:space="preserve">Taxe spéciale sur les sociétés (y compris retenue à la source) </t>
  </si>
  <si>
    <t>Impôt sur le revenu des valeurs mobilières (IRM)</t>
  </si>
  <si>
    <t>Impôts sur les sociétés</t>
  </si>
  <si>
    <t>Amendes, peines et dédits (143E)</t>
  </si>
  <si>
    <t>Redressements fiscaux/amendes et pénalités</t>
  </si>
  <si>
    <t>Impôts sur la masse salariale et la force de travail (112E)</t>
  </si>
  <si>
    <t>Taxe sur les salaires (IRPP-TF-TA-FNH-TUS)</t>
  </si>
  <si>
    <t>Centimes Additionnels (CAD)</t>
  </si>
  <si>
    <t>Patente</t>
  </si>
  <si>
    <t>Impôts sur la propriété (113E)</t>
  </si>
  <si>
    <t>Taxe d'occupation des Locaux (y compris retenue à la source)</t>
  </si>
  <si>
    <t>Taxe immobilière</t>
  </si>
  <si>
    <t>Taxe régionale</t>
  </si>
  <si>
    <t>Impôts généraux sur les biens et services (TVA, taxes sur les ventes, taxes sur le chiffre d’affaires)(1141E)</t>
  </si>
  <si>
    <t xml:space="preserve">Taxe sur la Valeur Ajoutée (TVA) (DGID) </t>
  </si>
  <si>
    <t>Droits de douane et autres droits d’importation (1151E)</t>
  </si>
  <si>
    <t>Redevance informatique</t>
  </si>
  <si>
    <t>Taxes sur les exportations (1152E)</t>
  </si>
  <si>
    <t>Taxe additionnelle à l'exportation (TAE)</t>
  </si>
  <si>
    <t>Taxe sur la valeur ajoutée (TVA-DGDDI)</t>
  </si>
  <si>
    <t>Taxe à l'exportation des bois</t>
  </si>
  <si>
    <t>Redevance bois (RDB)</t>
  </si>
  <si>
    <t>Redressements Douaniers/amendes et pénalités</t>
  </si>
  <si>
    <t>Tarif Extérieur Commun (TEC)</t>
  </si>
  <si>
    <t>Redevance sur les diamants (RDA)</t>
  </si>
  <si>
    <t>Droits accessoires à la sortie (DAS)</t>
  </si>
  <si>
    <t xml:space="preserve">Droits d'accise (DAC) </t>
  </si>
  <si>
    <t xml:space="preserve">Droits de sortie (DST) </t>
  </si>
  <si>
    <t xml:space="preserve">Frais de formation </t>
  </si>
  <si>
    <t>Fiscalité du champs Lianzi</t>
  </si>
  <si>
    <t>Redevance minière proportionnelle (RMP)</t>
  </si>
  <si>
    <t>Yanga et Sendji (15%)</t>
  </si>
  <si>
    <t>Total en FCFA</t>
  </si>
  <si>
    <t xml:space="preserve">Solde de fiscalité reversé (Hors PID et Red sur autoconsommation) </t>
  </si>
  <si>
    <t xml:space="preserve">Versement au titre de la Commercialisation de la part de l’Etat </t>
  </si>
  <si>
    <t xml:space="preserve">Taxe sur les salaires (IRPP-TF-TA-FNH-TUS) </t>
  </si>
  <si>
    <t>Impôt retenu à la source des sous-traitants</t>
  </si>
  <si>
    <t>Taxe sur la Valeur Ajoutée (TVA-DGID)</t>
  </si>
  <si>
    <t>Impôt sur le revenu des valeurs mobilières</t>
  </si>
  <si>
    <t xml:space="preserve">Redevance informatique </t>
  </si>
  <si>
    <t>Droits d'accise (DAC)</t>
  </si>
  <si>
    <t xml:space="preserve">Redevance sur auto consommation </t>
  </si>
  <si>
    <t xml:space="preserve">Provision pour investissements diversifiés (PID) </t>
  </si>
  <si>
    <t>Redressements douaniers/amendes et pénalités</t>
  </si>
  <si>
    <t xml:space="preserve">Bonus de signature </t>
  </si>
  <si>
    <t>Droits de sortie (DST)</t>
  </si>
  <si>
    <t xml:space="preserve">Bonus de production                               </t>
  </si>
  <si>
    <t>Taxe spéciale sur les sociétés (y compris retenue à la source)</t>
  </si>
  <si>
    <t>Transactions forestières</t>
  </si>
  <si>
    <t>BBL</t>
  </si>
  <si>
    <t>Sous-Section 6.3</t>
  </si>
  <si>
    <t>Sous-Section 6.3.1 et 6.3.2 et 6.3.3 et 5.1.11 et 5.1.13 et 5.1.14
Annexes 12 et 13</t>
  </si>
  <si>
    <t>Recommandation (voir Sous-Section 8.2 page 196)</t>
  </si>
  <si>
    <t>Page 24 et 25</t>
  </si>
  <si>
    <t>Sous-Section 5.1.11, 5.1.13, 5.2.12 et 5.3.12</t>
  </si>
  <si>
    <t>Seteur des hydrocarbures : 1 568 008 746 USD
Secteur forestier : 38 772 204 984 FCFA</t>
  </si>
  <si>
    <t xml:space="preserve">Revenus de commercialisaton brut de l'Etat = 1 608 110 050 USD
Dividendes perçus des sociétés extractives=  39 200 000 </t>
  </si>
  <si>
    <t>Section 6.4 (page 152 à page 157)</t>
  </si>
  <si>
    <t>Rapport de cadrage 2019 Section 5.2 (page 95)</t>
  </si>
  <si>
    <t>Recommandation numéro 2 rapport 2020</t>
  </si>
  <si>
    <t>Rapport de cadrage 2019  (Sous-Section 5.5)</t>
  </si>
  <si>
    <t>Rapport de cadrage 2019  (Annexe 15 et Annexe 16)</t>
  </si>
  <si>
    <t>Sous-Section 5.6</t>
  </si>
  <si>
    <t>Sous-Section 3.7</t>
  </si>
  <si>
    <t>Sous-Section 5.5</t>
  </si>
  <si>
    <t>https://www.finances.gouv.cg/fr/rapport-snpc-d_2019</t>
  </si>
  <si>
    <t xml:space="preserve">Sous-Section  5.3.15 </t>
  </si>
  <si>
    <t>Fonds Forestier</t>
  </si>
  <si>
    <t>Collectivités Locales</t>
  </si>
  <si>
    <t>Sous-Section 8.3 Suivi des recommandations des exercices précédents (page 199 et 202)</t>
  </si>
  <si>
    <t xml:space="preserve">Sous-Section 5.5 et 5.6 </t>
  </si>
  <si>
    <t>Sous-Section 6.4.2  page 158
Annexes 19, 20</t>
  </si>
  <si>
    <t>Sous-Section 6.4.2  page 158
Annexe 21</t>
  </si>
  <si>
    <t xml:space="preserve">  Sous-Section 2.4.3</t>
  </si>
  <si>
    <t>Millions XAF</t>
  </si>
  <si>
    <t>Sous-Section 5.1.21, 5.2.1 et 5.3.17</t>
  </si>
  <si>
    <t>Divulgation systèmatique</t>
  </si>
  <si>
    <t>Ministère de l'Environnement, du Développement Durable et du Bassin du Congo: Accueil – 2020 (gouv.cg)</t>
  </si>
  <si>
    <t xml:space="preserve">Non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</si>
</sst>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 #,##0.00_ ;_ * \-#,##0.00_ ;_ * &quot;-&quot;??_ ;_ @_ "/>
    <numFmt numFmtId="165" formatCode="_ * #,##0_ ;_ * \-#,##0_ ;_ * &quot;-&quot;??_ ;_ @_ "/>
    <numFmt numFmtId="166" formatCode="yyyy\-mm\-dd"/>
    <numFmt numFmtId="167" formatCode="_ * #,##0.0000_ ;_ * \-#,##0.0000_ ;_ * &quot;-&quot;??_ ;_ @_ "/>
    <numFmt numFmtId="169" formatCode="_-* #,##0_-;\-* #,##0_-;_-* &quot;-&quot;??_-;_-@_-"/>
  </numFmts>
  <fonts count="78" x14ac:knownFonts="1">
    <font>
      <sz val="12"/>
      <color theme="1"/>
      <name val="Calibri"/>
      <family val="2"/>
      <scheme val="minor"/>
    </font>
    <font>
      <sz val="11"/>
      <color theme="1"/>
      <name val="Franklin Gothic Book"/>
      <family val="2"/>
    </font>
    <font>
      <sz val="12"/>
      <color theme="1"/>
      <name val="Calibri"/>
      <family val="2"/>
      <scheme val="minor"/>
    </font>
    <font>
      <b/>
      <sz val="12"/>
      <color theme="1"/>
      <name val="Calibri"/>
      <family val="2"/>
      <scheme val="minor"/>
    </font>
    <font>
      <u/>
      <sz val="12"/>
      <color theme="10"/>
      <name val="Calibri"/>
      <family val="2"/>
      <scheme val="minor"/>
    </font>
    <font>
      <b/>
      <sz val="20"/>
      <color rgb="FF00000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u/>
      <sz val="11"/>
      <color rgb="FF188FBB"/>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i/>
      <vertAlign val="superscript"/>
      <sz val="11"/>
      <name val="Franklin Gothic Book"/>
      <family val="2"/>
    </font>
    <font>
      <b/>
      <u/>
      <sz val="11"/>
      <color rgb="FF000000"/>
      <name val="Franklin Gothic Book"/>
      <family val="2"/>
    </font>
    <font>
      <b/>
      <sz val="20"/>
      <color rgb="FF000000"/>
      <name val="Franklin Gothic Book"/>
      <family val="2"/>
    </font>
    <font>
      <b/>
      <sz val="20"/>
      <color theme="1"/>
      <name val="Franklin Gothic Book"/>
      <family val="2"/>
    </font>
    <font>
      <i/>
      <sz val="12"/>
      <color rgb="FF000000"/>
      <name val="Calibri"/>
      <family val="2"/>
      <scheme val="minor"/>
    </font>
    <font>
      <b/>
      <i/>
      <u/>
      <sz val="12"/>
      <color theme="1"/>
      <name val="Franklin Gothic Book"/>
      <family val="2"/>
    </font>
    <font>
      <b/>
      <i/>
      <u/>
      <sz val="12"/>
      <color rgb="FF000000"/>
      <name val="Franklin Gothic Book"/>
      <family val="2"/>
    </font>
    <font>
      <i/>
      <sz val="11"/>
      <color rgb="FFFF0000"/>
      <name val="Franklin Gothic Book"/>
      <family val="2"/>
    </font>
    <font>
      <sz val="11"/>
      <color rgb="FFFF0000"/>
      <name val="Franklin Gothic Book"/>
      <family val="2"/>
    </font>
    <font>
      <sz val="12"/>
      <color rgb="FFFF0000"/>
      <name val="Calibri"/>
      <family val="2"/>
      <scheme val="minor"/>
    </font>
    <font>
      <sz val="8"/>
      <name val="Calibri"/>
      <family val="2"/>
      <scheme val="minor"/>
    </font>
    <font>
      <sz val="11"/>
      <color theme="1"/>
      <name val="Franklin Gothic Book"/>
    </font>
    <font>
      <i/>
      <sz val="11"/>
      <color theme="1"/>
      <name val="Franklin Gothic Book"/>
    </font>
    <font>
      <i/>
      <sz val="11"/>
      <color rgb="FF7F7F7F"/>
      <name val="Franklin Gothic Book"/>
    </font>
  </fonts>
  <fills count="13">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rgb="FFF7A516"/>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s>
  <borders count="67">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auto="1"/>
      </right>
      <top style="thin">
        <color indexed="64"/>
      </top>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s>
  <cellStyleXfs count="10">
    <xf numFmtId="0" fontId="0" fillId="0" borderId="0"/>
    <xf numFmtId="0" fontId="4" fillId="0" borderId="0" applyNumberFormat="0" applyFill="0" applyBorder="0" applyAlignment="0" applyProtection="0"/>
    <xf numFmtId="0" fontId="2" fillId="0" borderId="0"/>
    <xf numFmtId="0" fontId="4" fillId="0" borderId="0" applyNumberFormat="0" applyFill="0" applyBorder="0" applyAlignment="0" applyProtection="0"/>
    <xf numFmtId="0" fontId="24" fillId="0" borderId="0" applyNumberFormat="0" applyFill="0" applyBorder="0" applyAlignment="0" applyProtection="0"/>
    <xf numFmtId="164" fontId="31" fillId="0" borderId="0" applyFont="0" applyFill="0" applyBorder="0" applyAlignment="0" applyProtection="0"/>
    <xf numFmtId="0" fontId="31" fillId="0" borderId="0"/>
    <xf numFmtId="0" fontId="41"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482">
    <xf numFmtId="0" fontId="0" fillId="0" borderId="0" xfId="0"/>
    <xf numFmtId="0" fontId="5" fillId="0" borderId="0" xfId="0" applyFont="1"/>
    <xf numFmtId="0" fontId="6" fillId="0" borderId="0" xfId="2" applyFont="1" applyFill="1" applyBorder="1" applyAlignment="1">
      <alignment horizontal="left" vertical="center"/>
    </xf>
    <xf numFmtId="0" fontId="7" fillId="0" borderId="0" xfId="2" applyFont="1" applyFill="1" applyBorder="1" applyAlignment="1">
      <alignment horizontal="left" vertical="center"/>
    </xf>
    <xf numFmtId="0" fontId="8" fillId="0" borderId="0" xfId="2" applyFont="1" applyFill="1" applyBorder="1" applyAlignment="1">
      <alignment horizontal="left" vertical="center"/>
    </xf>
    <xf numFmtId="0" fontId="6" fillId="0" borderId="0" xfId="2" applyFont="1" applyFill="1" applyAlignment="1">
      <alignment horizontal="left" vertical="center"/>
    </xf>
    <xf numFmtId="0" fontId="9" fillId="0" borderId="0" xfId="2" applyFont="1" applyFill="1" applyAlignment="1">
      <alignment horizontal="left" vertical="center"/>
    </xf>
    <xf numFmtId="0" fontId="10" fillId="3" borderId="3" xfId="2" applyFont="1" applyFill="1" applyBorder="1" applyAlignment="1">
      <alignment vertical="center" wrapText="1"/>
    </xf>
    <xf numFmtId="0" fontId="10" fillId="3" borderId="6" xfId="2" applyFont="1" applyFill="1" applyBorder="1" applyAlignment="1">
      <alignment vertical="center" wrapText="1"/>
    </xf>
    <xf numFmtId="0" fontId="9" fillId="0" borderId="8" xfId="2" applyFont="1" applyFill="1" applyBorder="1" applyAlignment="1">
      <alignment horizontal="left" vertical="center"/>
    </xf>
    <xf numFmtId="0" fontId="10" fillId="3" borderId="8" xfId="2" applyFont="1" applyFill="1" applyBorder="1" applyAlignment="1">
      <alignment vertical="center" wrapText="1"/>
    </xf>
    <xf numFmtId="0" fontId="0" fillId="0" borderId="10" xfId="0" applyBorder="1"/>
    <xf numFmtId="0" fontId="9" fillId="0" borderId="10" xfId="2" applyFont="1" applyFill="1" applyBorder="1" applyAlignment="1">
      <alignment horizontal="left" vertical="center"/>
    </xf>
    <xf numFmtId="0" fontId="10" fillId="3" borderId="10" xfId="2" applyFont="1" applyFill="1" applyBorder="1" applyAlignment="1">
      <alignment vertical="center" wrapText="1"/>
    </xf>
    <xf numFmtId="0" fontId="9" fillId="0" borderId="7" xfId="2" applyFont="1" applyFill="1" applyBorder="1" applyAlignment="1">
      <alignment horizontal="left" vertical="center"/>
    </xf>
    <xf numFmtId="0" fontId="9" fillId="0" borderId="9" xfId="2" applyFont="1" applyFill="1" applyBorder="1" applyAlignment="1">
      <alignment horizontal="left" vertical="center"/>
    </xf>
    <xf numFmtId="0" fontId="0" fillId="0" borderId="0" xfId="0" applyAlignment="1">
      <alignment horizontal="left"/>
    </xf>
    <xf numFmtId="0" fontId="0" fillId="0" borderId="0" xfId="0" applyAlignment="1"/>
    <xf numFmtId="0" fontId="9" fillId="0" borderId="8" xfId="2" applyFont="1" applyFill="1" applyBorder="1" applyAlignment="1">
      <alignment vertical="center"/>
    </xf>
    <xf numFmtId="0" fontId="10" fillId="0" borderId="6" xfId="2" applyFont="1" applyFill="1" applyBorder="1" applyAlignment="1">
      <alignment horizontal="left" vertical="center" wrapText="1" indent="1"/>
    </xf>
    <xf numFmtId="0" fontId="10" fillId="0" borderId="8" xfId="2" applyFont="1" applyFill="1" applyBorder="1" applyAlignment="1">
      <alignment horizontal="left" vertical="center" wrapText="1" indent="1"/>
    </xf>
    <xf numFmtId="0" fontId="10" fillId="0" borderId="8" xfId="2" applyFont="1" applyFill="1" applyBorder="1" applyAlignment="1">
      <alignment horizontal="left" vertical="center" wrapText="1" indent="3"/>
    </xf>
    <xf numFmtId="0" fontId="10" fillId="0" borderId="10" xfId="2" applyFont="1" applyFill="1" applyBorder="1" applyAlignment="1">
      <alignment horizontal="left" vertical="center" wrapText="1" indent="3"/>
    </xf>
    <xf numFmtId="0" fontId="12" fillId="0" borderId="6" xfId="1" applyFont="1" applyFill="1" applyBorder="1" applyAlignment="1">
      <alignment horizontal="left" vertical="center" wrapText="1"/>
    </xf>
    <xf numFmtId="0" fontId="9" fillId="0" borderId="8" xfId="2" applyFont="1" applyFill="1" applyBorder="1" applyAlignment="1">
      <alignment vertical="center" wrapText="1"/>
    </xf>
    <xf numFmtId="0" fontId="9" fillId="0" borderId="8" xfId="2" applyFont="1" applyFill="1" applyBorder="1" applyAlignment="1">
      <alignment horizontal="left" vertical="center" wrapText="1"/>
    </xf>
    <xf numFmtId="0" fontId="10" fillId="0" borderId="8" xfId="2" applyFont="1" applyFill="1" applyBorder="1" applyAlignment="1">
      <alignment vertical="center" wrapText="1"/>
    </xf>
    <xf numFmtId="0" fontId="20" fillId="0" borderId="0" xfId="2" applyFont="1" applyFill="1" applyBorder="1" applyAlignment="1">
      <alignment horizontal="left" vertical="center" wrapText="1"/>
    </xf>
    <xf numFmtId="0" fontId="20" fillId="0" borderId="0" xfId="2" applyFont="1" applyFill="1" applyAlignment="1">
      <alignment horizontal="left" vertical="center" wrapText="1"/>
    </xf>
    <xf numFmtId="0" fontId="20" fillId="0" borderId="11" xfId="2" applyFont="1" applyFill="1" applyBorder="1" applyAlignment="1">
      <alignment horizontal="left" vertical="center" wrapText="1"/>
    </xf>
    <xf numFmtId="0" fontId="21" fillId="4" borderId="11" xfId="2" applyFont="1" applyFill="1" applyBorder="1" applyAlignment="1">
      <alignment horizontal="left" vertical="center" wrapText="1"/>
    </xf>
    <xf numFmtId="0" fontId="9" fillId="2" borderId="8" xfId="2" applyFont="1" applyFill="1" applyBorder="1" applyAlignment="1">
      <alignment vertical="center"/>
    </xf>
    <xf numFmtId="0" fontId="6" fillId="0" borderId="8" xfId="2" applyFont="1" applyFill="1" applyBorder="1" applyAlignment="1">
      <alignment horizontal="left" vertical="center"/>
    </xf>
    <xf numFmtId="0" fontId="9" fillId="5" borderId="8" xfId="2" applyFont="1" applyFill="1" applyBorder="1" applyAlignment="1">
      <alignment horizontal="left" vertical="center"/>
    </xf>
    <xf numFmtId="0" fontId="20" fillId="0" borderId="8" xfId="2" applyFont="1" applyFill="1" applyBorder="1" applyAlignment="1">
      <alignment horizontal="left" vertical="center" wrapText="1"/>
    </xf>
    <xf numFmtId="0" fontId="9" fillId="5" borderId="10" xfId="2" applyFont="1" applyFill="1" applyBorder="1" applyAlignment="1">
      <alignment horizontal="left" vertical="center"/>
    </xf>
    <xf numFmtId="0" fontId="0" fillId="0" borderId="8" xfId="0" applyBorder="1"/>
    <xf numFmtId="0" fontId="0" fillId="0" borderId="8" xfId="0" applyBorder="1" applyAlignment="1">
      <alignment vertical="center"/>
    </xf>
    <xf numFmtId="0" fontId="17" fillId="0" borderId="0" xfId="2" applyFont="1" applyFill="1" applyBorder="1" applyAlignment="1">
      <alignment horizontal="left" vertical="center" wrapText="1"/>
    </xf>
    <xf numFmtId="0" fontId="21" fillId="4" borderId="0" xfId="2" applyFont="1" applyFill="1" applyBorder="1" applyAlignment="1">
      <alignment horizontal="left" vertical="center" wrapText="1"/>
    </xf>
    <xf numFmtId="0" fontId="3" fillId="0" borderId="0" xfId="0" applyFont="1"/>
    <xf numFmtId="0" fontId="6" fillId="0" borderId="6" xfId="2" applyFont="1" applyFill="1" applyBorder="1" applyAlignment="1">
      <alignment horizontal="left" vertical="center" wrapText="1"/>
    </xf>
    <xf numFmtId="0" fontId="8" fillId="0" borderId="6" xfId="2" applyFont="1" applyFill="1" applyBorder="1" applyAlignment="1">
      <alignment horizontal="left" vertical="center" wrapText="1"/>
    </xf>
    <xf numFmtId="0" fontId="7" fillId="0" borderId="8" xfId="2" applyFont="1" applyFill="1" applyBorder="1" applyAlignment="1">
      <alignment horizontal="left" vertical="center"/>
    </xf>
    <xf numFmtId="0" fontId="8" fillId="0" borderId="8" xfId="2" applyFont="1" applyFill="1" applyBorder="1" applyAlignment="1">
      <alignment horizontal="left" vertical="center"/>
    </xf>
    <xf numFmtId="0" fontId="9" fillId="2" borderId="8" xfId="2" applyFont="1" applyFill="1" applyBorder="1" applyAlignment="1">
      <alignment horizontal="left" vertical="center"/>
    </xf>
    <xf numFmtId="0" fontId="6" fillId="0" borderId="10" xfId="2" applyFont="1" applyFill="1" applyBorder="1" applyAlignment="1">
      <alignment horizontal="left" vertical="center"/>
    </xf>
    <xf numFmtId="0" fontId="6" fillId="0" borderId="5" xfId="2" applyFont="1" applyFill="1" applyBorder="1" applyAlignment="1">
      <alignment horizontal="left" vertical="center"/>
    </xf>
    <xf numFmtId="0" fontId="7" fillId="0" borderId="6" xfId="2" applyFont="1" applyFill="1" applyBorder="1" applyAlignment="1">
      <alignment horizontal="left" vertical="center"/>
    </xf>
    <xf numFmtId="0" fontId="6" fillId="0" borderId="6" xfId="2" applyFont="1" applyFill="1" applyBorder="1" applyAlignment="1">
      <alignment horizontal="left" vertical="center"/>
    </xf>
    <xf numFmtId="0" fontId="11" fillId="0" borderId="8" xfId="1" applyFont="1" applyFill="1" applyBorder="1" applyAlignment="1">
      <alignment horizontal="left" vertical="center" wrapText="1" indent="1"/>
    </xf>
    <xf numFmtId="0" fontId="11" fillId="0" borderId="8" xfId="1" applyFont="1" applyFill="1" applyBorder="1" applyAlignment="1">
      <alignment horizontal="left" vertical="center" wrapText="1" indent="2"/>
    </xf>
    <xf numFmtId="0" fontId="6" fillId="0" borderId="7" xfId="2" applyFont="1" applyFill="1" applyBorder="1" applyAlignment="1">
      <alignment horizontal="left" vertical="center"/>
    </xf>
    <xf numFmtId="0" fontId="19" fillId="0" borderId="8" xfId="2" applyFont="1" applyFill="1" applyBorder="1" applyAlignment="1">
      <alignment horizontal="left" vertical="center" wrapText="1"/>
    </xf>
    <xf numFmtId="0" fontId="21" fillId="4" borderId="8" xfId="2" applyFont="1" applyFill="1" applyBorder="1" applyAlignment="1">
      <alignment horizontal="left" vertical="center" wrapText="1"/>
    </xf>
    <xf numFmtId="0" fontId="11" fillId="0" borderId="10" xfId="1" applyFont="1" applyFill="1" applyBorder="1" applyAlignment="1">
      <alignment horizontal="left" vertical="center" wrapText="1" indent="1"/>
    </xf>
    <xf numFmtId="0" fontId="11" fillId="0" borderId="8" xfId="1" applyFont="1" applyFill="1" applyBorder="1" applyAlignment="1">
      <alignment horizontal="left" vertical="center" wrapText="1" indent="3"/>
    </xf>
    <xf numFmtId="0" fontId="0" fillId="0" borderId="9" xfId="0" applyBorder="1"/>
    <xf numFmtId="0" fontId="0" fillId="0" borderId="9" xfId="0" applyFill="1" applyBorder="1"/>
    <xf numFmtId="0" fontId="0" fillId="0" borderId="10" xfId="0" applyFill="1" applyBorder="1"/>
    <xf numFmtId="0" fontId="11" fillId="0" borderId="10" xfId="1" applyFont="1" applyFill="1" applyBorder="1" applyAlignment="1">
      <alignment horizontal="left" vertical="center" wrapText="1" indent="3"/>
    </xf>
    <xf numFmtId="0" fontId="20" fillId="0" borderId="10" xfId="2" applyFont="1" applyFill="1" applyBorder="1" applyAlignment="1">
      <alignment horizontal="left" vertical="center" wrapText="1"/>
    </xf>
    <xf numFmtId="0" fontId="10" fillId="0" borderId="8" xfId="2" applyFont="1" applyFill="1" applyBorder="1" applyAlignment="1">
      <alignment horizontal="left" vertical="center" indent="1"/>
    </xf>
    <xf numFmtId="0" fontId="10" fillId="0" borderId="8" xfId="2" applyFont="1" applyFill="1" applyBorder="1" applyAlignment="1">
      <alignment horizontal="left" vertical="center" indent="3"/>
    </xf>
    <xf numFmtId="0" fontId="13" fillId="3" borderId="8" xfId="2" applyFont="1" applyFill="1" applyBorder="1" applyAlignment="1">
      <alignment vertical="center"/>
    </xf>
    <xf numFmtId="0" fontId="11" fillId="0" borderId="8" xfId="1" applyFont="1" applyFill="1" applyBorder="1" applyAlignment="1">
      <alignment horizontal="left" vertical="center" wrapText="1"/>
    </xf>
    <xf numFmtId="0" fontId="8" fillId="0" borderId="5" xfId="2" applyFont="1" applyFill="1" applyBorder="1" applyAlignment="1">
      <alignment horizontal="left" vertical="center"/>
    </xf>
    <xf numFmtId="0" fontId="8" fillId="0" borderId="7" xfId="2" applyFont="1" applyFill="1" applyBorder="1" applyAlignment="1">
      <alignment horizontal="left" vertical="center"/>
    </xf>
    <xf numFmtId="0" fontId="17" fillId="0" borderId="7" xfId="2" applyFont="1" applyFill="1" applyBorder="1" applyAlignment="1">
      <alignment horizontal="left" vertical="center"/>
    </xf>
    <xf numFmtId="0" fontId="9" fillId="0" borderId="13" xfId="2" applyFont="1" applyFill="1" applyBorder="1" applyAlignment="1">
      <alignment horizontal="left" vertical="center"/>
    </xf>
    <xf numFmtId="0" fontId="9" fillId="0" borderId="14" xfId="2" applyFont="1" applyFill="1" applyBorder="1" applyAlignment="1">
      <alignment horizontal="left" vertical="center"/>
    </xf>
    <xf numFmtId="0" fontId="20" fillId="0" borderId="14" xfId="2" applyFont="1" applyFill="1" applyBorder="1" applyAlignment="1">
      <alignment horizontal="left" vertical="center" wrapText="1"/>
    </xf>
    <xf numFmtId="0" fontId="10" fillId="3" borderId="14" xfId="2" applyFont="1" applyFill="1" applyBorder="1" applyAlignment="1">
      <alignment vertical="center" wrapText="1"/>
    </xf>
    <xf numFmtId="0" fontId="0" fillId="0" borderId="14" xfId="0" applyBorder="1"/>
    <xf numFmtId="0" fontId="9" fillId="5" borderId="14" xfId="2" applyFont="1" applyFill="1" applyBorder="1" applyAlignment="1">
      <alignment horizontal="left" vertical="center"/>
    </xf>
    <xf numFmtId="0" fontId="11" fillId="0" borderId="14" xfId="1" applyFont="1" applyFill="1" applyBorder="1" applyAlignment="1">
      <alignment horizontal="left" vertical="center" wrapText="1" indent="3"/>
    </xf>
    <xf numFmtId="0" fontId="13" fillId="0" borderId="8" xfId="2" applyFont="1" applyFill="1" applyBorder="1" applyAlignment="1">
      <alignment horizontal="left" vertical="center" wrapText="1"/>
    </xf>
    <xf numFmtId="0" fontId="0" fillId="0" borderId="7" xfId="0" applyBorder="1"/>
    <xf numFmtId="0" fontId="9" fillId="0" borderId="7" xfId="0" applyFont="1" applyBorder="1"/>
    <xf numFmtId="0" fontId="9" fillId="0" borderId="8" xfId="0" applyFont="1" applyBorder="1"/>
    <xf numFmtId="0" fontId="20" fillId="0" borderId="8" xfId="2" applyFont="1" applyFill="1" applyBorder="1" applyAlignment="1">
      <alignment horizontal="left" vertical="center"/>
    </xf>
    <xf numFmtId="0" fontId="9" fillId="0" borderId="8" xfId="0" applyFont="1" applyBorder="1" applyAlignment="1">
      <alignment wrapText="1"/>
    </xf>
    <xf numFmtId="0" fontId="10" fillId="0" borderId="8" xfId="2" applyFont="1" applyFill="1" applyBorder="1" applyAlignment="1">
      <alignment horizontal="left" vertical="center" wrapText="1"/>
    </xf>
    <xf numFmtId="0" fontId="0" fillId="0" borderId="10" xfId="0" applyBorder="1" applyAlignment="1">
      <alignment wrapText="1"/>
    </xf>
    <xf numFmtId="0" fontId="10" fillId="0" borderId="14" xfId="2" applyFont="1" applyFill="1" applyBorder="1" applyAlignment="1">
      <alignment horizontal="left" vertical="center" wrapText="1"/>
    </xf>
    <xf numFmtId="0" fontId="11" fillId="6" borderId="8" xfId="1" applyFont="1" applyFill="1" applyBorder="1" applyAlignment="1">
      <alignment horizontal="left" vertical="center" wrapText="1" indent="3"/>
    </xf>
    <xf numFmtId="0" fontId="3" fillId="0" borderId="7" xfId="0" applyFont="1" applyFill="1" applyBorder="1" applyAlignment="1">
      <alignment horizontal="left" vertical="center" wrapText="1"/>
    </xf>
    <xf numFmtId="0" fontId="3" fillId="0" borderId="7" xfId="0" applyFont="1" applyBorder="1"/>
    <xf numFmtId="0" fontId="3" fillId="0" borderId="9" xfId="0" applyFont="1" applyBorder="1"/>
    <xf numFmtId="0" fontId="21" fillId="0" borderId="8" xfId="2" applyFont="1" applyFill="1" applyBorder="1" applyAlignment="1">
      <alignment horizontal="left" vertical="center" wrapText="1"/>
    </xf>
    <xf numFmtId="0" fontId="0" fillId="0" borderId="8" xfId="0" applyFill="1" applyBorder="1"/>
    <xf numFmtId="0" fontId="7" fillId="0" borderId="6" xfId="2" applyFont="1" applyFill="1" applyBorder="1" applyAlignment="1">
      <alignment horizontal="left" vertical="center" wrapText="1"/>
    </xf>
    <xf numFmtId="0" fontId="10" fillId="0" borderId="8" xfId="2" applyFont="1" applyFill="1" applyBorder="1" applyAlignment="1">
      <alignment vertical="center"/>
    </xf>
    <xf numFmtId="0" fontId="18" fillId="0" borderId="8" xfId="0" applyFont="1" applyBorder="1" applyAlignment="1">
      <alignment vertical="center"/>
    </xf>
    <xf numFmtId="0" fontId="18" fillId="0" borderId="8" xfId="0" applyFont="1" applyBorder="1" applyAlignment="1">
      <alignment vertical="center" wrapText="1"/>
    </xf>
    <xf numFmtId="0" fontId="9" fillId="0" borderId="8" xfId="0" applyFont="1" applyBorder="1" applyAlignment="1">
      <alignment vertical="center"/>
    </xf>
    <xf numFmtId="0" fontId="3" fillId="0" borderId="7" xfId="0" applyFont="1" applyFill="1" applyBorder="1" applyAlignment="1">
      <alignment vertical="center"/>
    </xf>
    <xf numFmtId="0" fontId="0" fillId="0" borderId="8" xfId="0" applyFill="1" applyBorder="1" applyAlignment="1">
      <alignment vertical="center"/>
    </xf>
    <xf numFmtId="0" fontId="3" fillId="0" borderId="7" xfId="0" applyFont="1" applyBorder="1" applyAlignment="1">
      <alignment vertical="center"/>
    </xf>
    <xf numFmtId="0" fontId="0" fillId="0" borderId="10" xfId="0" applyBorder="1" applyAlignment="1">
      <alignment horizontal="left"/>
    </xf>
    <xf numFmtId="0" fontId="0" fillId="0" borderId="7" xfId="0" applyFill="1" applyBorder="1"/>
    <xf numFmtId="0" fontId="0" fillId="0" borderId="10" xfId="0" applyBorder="1" applyAlignment="1"/>
    <xf numFmtId="0" fontId="10" fillId="3" borderId="8" xfId="2" applyFont="1" applyFill="1" applyBorder="1" applyAlignment="1">
      <alignment horizontal="center" vertical="center" wrapText="1"/>
    </xf>
    <xf numFmtId="0" fontId="9" fillId="0" borderId="8" xfId="2" applyFont="1" applyFill="1" applyBorder="1" applyAlignment="1">
      <alignment horizontal="center" vertical="center"/>
    </xf>
    <xf numFmtId="0" fontId="20" fillId="0" borderId="0" xfId="2" applyFont="1" applyFill="1" applyAlignment="1">
      <alignment horizontal="left" vertical="center"/>
    </xf>
    <xf numFmtId="0" fontId="18" fillId="0" borderId="0" xfId="2" applyFont="1" applyFill="1" applyAlignment="1">
      <alignment horizontal="left" vertical="center"/>
    </xf>
    <xf numFmtId="0" fontId="17" fillId="0" borderId="0" xfId="2" applyFont="1" applyFill="1" applyBorder="1" applyAlignment="1">
      <alignment horizontal="left" vertical="center"/>
    </xf>
    <xf numFmtId="0" fontId="30" fillId="0" borderId="0" xfId="2" applyNumberFormat="1" applyFont="1" applyFill="1" applyBorder="1" applyAlignment="1">
      <alignment vertical="center"/>
    </xf>
    <xf numFmtId="0" fontId="18" fillId="0" borderId="0" xfId="2" applyNumberFormat="1" applyFont="1" applyFill="1" applyBorder="1" applyAlignment="1">
      <alignment vertical="center"/>
    </xf>
    <xf numFmtId="164" fontId="9" fillId="0" borderId="0" xfId="5" applyFont="1" applyFill="1" applyAlignment="1">
      <alignment horizontal="left" vertical="center"/>
    </xf>
    <xf numFmtId="0" fontId="18" fillId="0" borderId="0" xfId="2" applyFont="1" applyFill="1" applyBorder="1" applyAlignment="1">
      <alignment vertical="center"/>
    </xf>
    <xf numFmtId="164" fontId="18" fillId="0" borderId="0" xfId="5" applyFont="1" applyFill="1" applyAlignment="1">
      <alignment horizontal="left" vertical="center"/>
    </xf>
    <xf numFmtId="0" fontId="18" fillId="9" borderId="26" xfId="2" applyNumberFormat="1" applyFont="1" applyFill="1" applyBorder="1" applyAlignment="1">
      <alignment vertical="center"/>
    </xf>
    <xf numFmtId="0" fontId="18" fillId="7" borderId="27" xfId="2" applyFont="1" applyFill="1" applyBorder="1" applyAlignment="1">
      <alignment vertical="center"/>
    </xf>
    <xf numFmtId="0" fontId="18" fillId="9" borderId="28" xfId="2" applyNumberFormat="1" applyFont="1" applyFill="1" applyBorder="1" applyAlignment="1">
      <alignment vertical="center"/>
    </xf>
    <xf numFmtId="165" fontId="18" fillId="0" borderId="0" xfId="5" applyNumberFormat="1" applyFont="1" applyFill="1" applyAlignment="1">
      <alignment horizontal="left" vertical="center"/>
    </xf>
    <xf numFmtId="0" fontId="18" fillId="0" borderId="0" xfId="2" applyNumberFormat="1" applyFont="1" applyFill="1" applyAlignment="1">
      <alignment horizontal="left" vertical="center"/>
    </xf>
    <xf numFmtId="0" fontId="9" fillId="0" borderId="0" xfId="6" applyFont="1"/>
    <xf numFmtId="0" fontId="9" fillId="0" borderId="0" xfId="2" applyFont="1" applyFill="1" applyBorder="1" applyAlignment="1">
      <alignment horizontal="left" vertical="center"/>
    </xf>
    <xf numFmtId="0" fontId="10" fillId="0" borderId="29" xfId="2" applyFont="1" applyFill="1" applyBorder="1" applyAlignment="1" applyProtection="1">
      <alignment vertical="center"/>
      <protection locked="0"/>
    </xf>
    <xf numFmtId="0" fontId="18" fillId="0" borderId="30" xfId="2" applyFont="1" applyFill="1" applyBorder="1" applyAlignment="1">
      <alignment horizontal="left" vertical="center"/>
    </xf>
    <xf numFmtId="0" fontId="10" fillId="0" borderId="31" xfId="2" applyFont="1" applyFill="1" applyBorder="1" applyAlignment="1">
      <alignment vertical="center"/>
    </xf>
    <xf numFmtId="0" fontId="18" fillId="0" borderId="32" xfId="2" applyFont="1" applyFill="1" applyBorder="1" applyAlignment="1">
      <alignment horizontal="left" vertical="center"/>
    </xf>
    <xf numFmtId="0" fontId="9" fillId="0" borderId="0" xfId="2" applyFont="1" applyFill="1" applyBorder="1" applyAlignment="1">
      <alignment horizontal="right" vertical="center"/>
    </xf>
    <xf numFmtId="0" fontId="42" fillId="0" borderId="0" xfId="7" applyFont="1"/>
    <xf numFmtId="164" fontId="9" fillId="0" borderId="0" xfId="5" applyFont="1"/>
    <xf numFmtId="164" fontId="9" fillId="0" borderId="0" xfId="6" applyNumberFormat="1" applyFont="1"/>
    <xf numFmtId="43" fontId="9" fillId="0" borderId="0" xfId="6" applyNumberFormat="1" applyFont="1"/>
    <xf numFmtId="0" fontId="43" fillId="0" borderId="39" xfId="6" applyFont="1" applyBorder="1"/>
    <xf numFmtId="164" fontId="17" fillId="0" borderId="40" xfId="5" applyFont="1" applyBorder="1"/>
    <xf numFmtId="0" fontId="44" fillId="0" borderId="0" xfId="6" applyFont="1"/>
    <xf numFmtId="0" fontId="17" fillId="7" borderId="0" xfId="6" applyFont="1" applyFill="1" applyBorder="1" applyAlignment="1">
      <alignment vertical="center"/>
    </xf>
    <xf numFmtId="0" fontId="18" fillId="7" borderId="0" xfId="2" applyFont="1" applyFill="1" applyBorder="1" applyAlignment="1">
      <alignment horizontal="left" vertical="center"/>
    </xf>
    <xf numFmtId="164" fontId="18" fillId="7" borderId="0" xfId="5" applyFont="1" applyFill="1" applyBorder="1" applyAlignment="1">
      <alignment horizontal="left" vertical="center"/>
    </xf>
    <xf numFmtId="0" fontId="17" fillId="7" borderId="24" xfId="2" applyFont="1" applyFill="1" applyBorder="1" applyAlignment="1">
      <alignment horizontal="left" vertical="center"/>
    </xf>
    <xf numFmtId="164" fontId="17" fillId="7" borderId="24" xfId="5" applyFont="1" applyFill="1" applyBorder="1" applyAlignment="1">
      <alignment horizontal="left" vertical="center"/>
    </xf>
    <xf numFmtId="0" fontId="18" fillId="7" borderId="24" xfId="2" applyFont="1" applyFill="1" applyBorder="1" applyAlignment="1">
      <alignment horizontal="left" vertical="center"/>
    </xf>
    <xf numFmtId="164" fontId="18" fillId="7" borderId="24" xfId="5" applyFont="1" applyFill="1" applyBorder="1" applyAlignment="1">
      <alignment horizontal="left" vertical="center"/>
    </xf>
    <xf numFmtId="0" fontId="18" fillId="7" borderId="24" xfId="6" applyFont="1" applyFill="1" applyBorder="1"/>
    <xf numFmtId="0" fontId="18" fillId="7" borderId="41" xfId="2" applyFont="1" applyFill="1" applyBorder="1" applyAlignment="1">
      <alignment horizontal="left" vertical="center"/>
    </xf>
    <xf numFmtId="164" fontId="18" fillId="7" borderId="41" xfId="5" applyFont="1" applyFill="1" applyBorder="1" applyAlignment="1">
      <alignment horizontal="left" vertical="center"/>
    </xf>
    <xf numFmtId="0" fontId="44" fillId="0" borderId="0" xfId="6" applyFont="1" applyAlignment="1"/>
    <xf numFmtId="43" fontId="44" fillId="0" borderId="0" xfId="6" applyNumberFormat="1" applyFont="1"/>
    <xf numFmtId="0" fontId="44" fillId="0" borderId="0" xfId="6" applyNumberFormat="1" applyFont="1"/>
    <xf numFmtId="165" fontId="44" fillId="0" borderId="0" xfId="6" applyNumberFormat="1" applyFont="1"/>
    <xf numFmtId="0" fontId="9" fillId="0" borderId="0" xfId="6" applyFont="1" applyAlignment="1"/>
    <xf numFmtId="0" fontId="17" fillId="0" borderId="43" xfId="6" applyFont="1" applyBorder="1"/>
    <xf numFmtId="164" fontId="17" fillId="0" borderId="0" xfId="5" applyFont="1" applyBorder="1"/>
    <xf numFmtId="0" fontId="17" fillId="0" borderId="0" xfId="6" applyFont="1" applyBorder="1"/>
    <xf numFmtId="0" fontId="17" fillId="0" borderId="39" xfId="6" applyFont="1" applyBorder="1"/>
    <xf numFmtId="165" fontId="9" fillId="0" borderId="0" xfId="5" applyNumberFormat="1" applyFont="1"/>
    <xf numFmtId="0" fontId="48" fillId="0" borderId="0" xfId="2" applyFont="1" applyFill="1" applyAlignment="1">
      <alignment horizontal="left" vertical="center"/>
    </xf>
    <xf numFmtId="0" fontId="48" fillId="0" borderId="0" xfId="2" applyFont="1" applyFill="1" applyBorder="1" applyAlignment="1">
      <alignment horizontal="left" vertical="center"/>
    </xf>
    <xf numFmtId="0" fontId="49" fillId="0" borderId="0" xfId="2" applyFont="1" applyFill="1" applyAlignment="1">
      <alignment horizontal="left" vertical="center"/>
    </xf>
    <xf numFmtId="0" fontId="49" fillId="0" borderId="0" xfId="2" applyFont="1" applyFill="1" applyBorder="1" applyAlignment="1">
      <alignment horizontal="left" vertical="center"/>
    </xf>
    <xf numFmtId="0" fontId="50" fillId="0" borderId="0" xfId="2" applyFont="1" applyFill="1" applyBorder="1" applyAlignment="1">
      <alignment horizontal="left" vertical="center"/>
    </xf>
    <xf numFmtId="0" fontId="50" fillId="3" borderId="44" xfId="2" applyFont="1" applyFill="1" applyBorder="1" applyAlignment="1">
      <alignment horizontal="left" vertical="center"/>
    </xf>
    <xf numFmtId="0" fontId="9" fillId="10" borderId="0" xfId="2" applyFont="1" applyFill="1" applyAlignment="1">
      <alignment horizontal="left" vertical="center"/>
    </xf>
    <xf numFmtId="0" fontId="51" fillId="2" borderId="44" xfId="2" applyFont="1" applyFill="1" applyBorder="1" applyAlignment="1">
      <alignment horizontal="left" vertical="center"/>
    </xf>
    <xf numFmtId="0" fontId="51" fillId="0" borderId="44" xfId="2" applyFont="1" applyFill="1" applyBorder="1" applyAlignment="1">
      <alignment horizontal="left" vertical="center"/>
    </xf>
    <xf numFmtId="0" fontId="49" fillId="0" borderId="0" xfId="2" quotePrefix="1" applyFont="1" applyFill="1" applyBorder="1" applyAlignment="1">
      <alignment horizontal="left" vertical="center"/>
    </xf>
    <xf numFmtId="0" fontId="27" fillId="0" borderId="0" xfId="2" applyFont="1" applyFill="1" applyBorder="1" applyAlignment="1" applyProtection="1">
      <alignment vertical="center"/>
      <protection locked="0"/>
    </xf>
    <xf numFmtId="0" fontId="49" fillId="0" borderId="0" xfId="2" applyFont="1" applyFill="1" applyBorder="1" applyAlignment="1">
      <alignment vertical="center"/>
    </xf>
    <xf numFmtId="0" fontId="52" fillId="0" borderId="0" xfId="2" applyFont="1" applyFill="1" applyAlignment="1">
      <alignment horizontal="left" vertical="center"/>
    </xf>
    <xf numFmtId="0" fontId="52" fillId="0" borderId="0" xfId="2" applyFont="1" applyFill="1" applyBorder="1" applyAlignment="1">
      <alignment horizontal="left" vertical="center"/>
    </xf>
    <xf numFmtId="0" fontId="7" fillId="0" borderId="30" xfId="2" applyFont="1" applyFill="1" applyBorder="1" applyAlignment="1" applyProtection="1">
      <alignment horizontal="left" vertical="center"/>
      <protection locked="0"/>
    </xf>
    <xf numFmtId="0" fontId="6" fillId="0" borderId="30" xfId="2" applyFont="1" applyFill="1" applyBorder="1" applyAlignment="1">
      <alignment horizontal="left" vertical="center"/>
    </xf>
    <xf numFmtId="0" fontId="7" fillId="0" borderId="30" xfId="2" applyFont="1" applyFill="1" applyBorder="1" applyAlignment="1">
      <alignment horizontal="left" vertical="center"/>
    </xf>
    <xf numFmtId="0" fontId="8" fillId="0" borderId="30" xfId="2" applyFont="1" applyFill="1" applyBorder="1" applyAlignment="1">
      <alignment horizontal="left" vertical="center"/>
    </xf>
    <xf numFmtId="0" fontId="53" fillId="0" borderId="38" xfId="2" applyFont="1" applyFill="1" applyBorder="1" applyAlignment="1">
      <alignment vertical="center"/>
    </xf>
    <xf numFmtId="0" fontId="19" fillId="0" borderId="29" xfId="2" applyFont="1" applyFill="1" applyBorder="1" applyAlignment="1" applyProtection="1">
      <alignment vertical="center"/>
      <protection locked="0"/>
    </xf>
    <xf numFmtId="0" fontId="9" fillId="0" borderId="30" xfId="2" applyFont="1" applyFill="1" applyBorder="1" applyAlignment="1">
      <alignment horizontal="left" vertical="center"/>
    </xf>
    <xf numFmtId="0" fontId="10" fillId="0" borderId="30" xfId="2" applyFont="1" applyFill="1" applyBorder="1" applyAlignment="1">
      <alignment horizontal="left" vertical="center"/>
    </xf>
    <xf numFmtId="0" fontId="54" fillId="0" borderId="0" xfId="2" applyFont="1" applyFill="1" applyAlignment="1">
      <alignment horizontal="left" vertical="center"/>
    </xf>
    <xf numFmtId="0" fontId="54" fillId="0" borderId="0" xfId="2" applyFont="1" applyFill="1" applyBorder="1" applyAlignment="1">
      <alignment horizontal="left" vertical="center"/>
    </xf>
    <xf numFmtId="0" fontId="10" fillId="0" borderId="38" xfId="2" applyFont="1" applyFill="1" applyBorder="1" applyAlignment="1" applyProtection="1">
      <alignment horizontal="left" vertical="center" indent="2"/>
      <protection locked="0"/>
    </xf>
    <xf numFmtId="0" fontId="10" fillId="3" borderId="45" xfId="2" applyFont="1" applyFill="1" applyBorder="1" applyAlignment="1">
      <alignment vertical="center"/>
    </xf>
    <xf numFmtId="0" fontId="18" fillId="2" borderId="46" xfId="2" applyFont="1" applyFill="1" applyBorder="1" applyAlignment="1">
      <alignment horizontal="left" vertical="center"/>
    </xf>
    <xf numFmtId="0" fontId="10" fillId="0" borderId="45" xfId="2" applyFont="1" applyFill="1" applyBorder="1" applyAlignment="1">
      <alignment vertical="center"/>
    </xf>
    <xf numFmtId="0" fontId="10" fillId="0" borderId="29" xfId="2" applyFont="1" applyFill="1" applyBorder="1" applyAlignment="1" applyProtection="1">
      <alignment horizontal="left" vertical="center" indent="2"/>
      <protection locked="0"/>
    </xf>
    <xf numFmtId="0" fontId="18" fillId="2" borderId="32" xfId="2" applyFont="1" applyFill="1" applyBorder="1" applyAlignment="1">
      <alignment horizontal="left" vertical="center"/>
    </xf>
    <xf numFmtId="0" fontId="9" fillId="11" borderId="43" xfId="2" applyFont="1" applyFill="1" applyBorder="1" applyAlignment="1">
      <alignment horizontal="left" vertical="center"/>
    </xf>
    <xf numFmtId="0" fontId="10" fillId="0" borderId="38" xfId="2" applyFont="1" applyFill="1" applyBorder="1" applyAlignment="1" applyProtection="1">
      <alignment horizontal="left" vertical="center" wrapText="1" indent="2"/>
      <protection locked="0"/>
    </xf>
    <xf numFmtId="0" fontId="10" fillId="3" borderId="0" xfId="2" applyFont="1" applyFill="1" applyBorder="1" applyAlignment="1">
      <alignment vertical="center"/>
    </xf>
    <xf numFmtId="166" fontId="10" fillId="3" borderId="0" xfId="2" applyNumberFormat="1" applyFont="1" applyFill="1" applyBorder="1" applyAlignment="1">
      <alignment vertical="center"/>
    </xf>
    <xf numFmtId="0" fontId="10" fillId="0" borderId="47" xfId="2" applyFont="1" applyFill="1" applyBorder="1" applyAlignment="1" applyProtection="1">
      <alignment horizontal="left" vertical="center" wrapText="1" indent="2"/>
      <protection locked="0"/>
    </xf>
    <xf numFmtId="0" fontId="18" fillId="0" borderId="24" xfId="2" applyFont="1" applyFill="1" applyBorder="1" applyAlignment="1">
      <alignment horizontal="left" vertical="center"/>
    </xf>
    <xf numFmtId="0" fontId="18" fillId="2" borderId="24" xfId="2" applyFont="1" applyFill="1" applyBorder="1" applyAlignment="1">
      <alignment horizontal="left" vertical="center"/>
    </xf>
    <xf numFmtId="0" fontId="18" fillId="2" borderId="0" xfId="2" applyFont="1" applyFill="1" applyBorder="1" applyAlignment="1">
      <alignment horizontal="left" vertical="center"/>
    </xf>
    <xf numFmtId="0" fontId="18" fillId="0" borderId="47" xfId="2" applyFont="1" applyFill="1" applyBorder="1" applyAlignment="1">
      <alignment horizontal="left" vertical="center"/>
    </xf>
    <xf numFmtId="0" fontId="18" fillId="2" borderId="48" xfId="2" applyFont="1" applyFill="1" applyBorder="1" applyAlignment="1">
      <alignment horizontal="left" vertical="center"/>
    </xf>
    <xf numFmtId="0" fontId="25" fillId="3" borderId="30" xfId="3" applyFont="1" applyFill="1" applyBorder="1" applyAlignment="1">
      <alignment vertical="center"/>
    </xf>
    <xf numFmtId="0" fontId="55" fillId="2" borderId="30" xfId="2" applyFont="1" applyFill="1" applyBorder="1" applyAlignment="1">
      <alignment vertical="center"/>
    </xf>
    <xf numFmtId="0" fontId="26" fillId="0" borderId="49" xfId="4" applyFont="1" applyFill="1" applyBorder="1" applyAlignment="1" applyProtection="1">
      <alignment vertical="center"/>
      <protection locked="0"/>
    </xf>
    <xf numFmtId="0" fontId="9" fillId="0" borderId="50" xfId="2" applyFont="1" applyFill="1" applyBorder="1" applyAlignment="1">
      <alignment horizontal="left" vertical="center"/>
    </xf>
    <xf numFmtId="0" fontId="10" fillId="0" borderId="0" xfId="2" applyFont="1" applyFill="1" applyBorder="1" applyAlignment="1">
      <alignment vertical="center"/>
    </xf>
    <xf numFmtId="0" fontId="9" fillId="0" borderId="43" xfId="2" applyFont="1" applyFill="1" applyBorder="1" applyAlignment="1">
      <alignment horizontal="left" vertical="center"/>
    </xf>
    <xf numFmtId="0" fontId="55" fillId="0" borderId="0" xfId="2" applyFont="1" applyFill="1" applyBorder="1" applyAlignment="1">
      <alignment vertical="center"/>
    </xf>
    <xf numFmtId="0" fontId="53" fillId="0" borderId="0" xfId="2" applyFont="1" applyFill="1" applyBorder="1" applyAlignment="1">
      <alignment vertical="center"/>
    </xf>
    <xf numFmtId="0" fontId="10" fillId="0" borderId="0" xfId="2" applyFont="1" applyFill="1" applyBorder="1" applyAlignment="1">
      <alignment horizontal="left" vertical="center" indent="1"/>
    </xf>
    <xf numFmtId="0" fontId="10" fillId="3" borderId="37" xfId="2" applyFont="1" applyFill="1" applyBorder="1" applyAlignment="1">
      <alignment vertical="center" wrapText="1"/>
    </xf>
    <xf numFmtId="0" fontId="55" fillId="2" borderId="37" xfId="2" applyFont="1" applyFill="1" applyBorder="1" applyAlignment="1">
      <alignment vertical="center"/>
    </xf>
    <xf numFmtId="0" fontId="10" fillId="0" borderId="30" xfId="2" applyFont="1" applyFill="1" applyBorder="1" applyAlignment="1">
      <alignment horizontal="left" vertical="center" indent="1"/>
    </xf>
    <xf numFmtId="0" fontId="55" fillId="2" borderId="0" xfId="2" applyFont="1" applyFill="1" applyBorder="1" applyAlignment="1">
      <alignment vertical="center"/>
    </xf>
    <xf numFmtId="0" fontId="13" fillId="0" borderId="38" xfId="2" applyFont="1" applyFill="1" applyBorder="1" applyAlignment="1" applyProtection="1">
      <alignment horizontal="left" vertical="center" indent="2"/>
      <protection locked="0"/>
    </xf>
    <xf numFmtId="0" fontId="10" fillId="0" borderId="38" xfId="2" applyFont="1" applyFill="1" applyBorder="1" applyAlignment="1" applyProtection="1">
      <alignment horizontal="left" vertical="center" indent="4"/>
      <protection locked="0"/>
    </xf>
    <xf numFmtId="0" fontId="10" fillId="0" borderId="38" xfId="2" applyFont="1" applyFill="1" applyBorder="1" applyAlignment="1" applyProtection="1">
      <alignment horizontal="left" vertical="center" indent="6"/>
      <protection locked="0"/>
    </xf>
    <xf numFmtId="0" fontId="18" fillId="0" borderId="51" xfId="2" applyFont="1" applyFill="1" applyBorder="1" applyAlignment="1">
      <alignment horizontal="left" vertical="center"/>
    </xf>
    <xf numFmtId="0" fontId="18" fillId="2" borderId="27" xfId="2" applyFont="1" applyFill="1" applyBorder="1" applyAlignment="1">
      <alignment horizontal="left" vertical="center"/>
    </xf>
    <xf numFmtId="0" fontId="56" fillId="0" borderId="24" xfId="4" applyFont="1" applyFill="1" applyBorder="1" applyAlignment="1" applyProtection="1">
      <alignment horizontal="left" vertical="center" indent="2"/>
      <protection locked="0"/>
    </xf>
    <xf numFmtId="0" fontId="10" fillId="0" borderId="0" xfId="2" applyFont="1" applyFill="1" applyBorder="1" applyAlignment="1" applyProtection="1">
      <alignment horizontal="left" vertical="center" indent="4"/>
      <protection locked="0"/>
    </xf>
    <xf numFmtId="0" fontId="10" fillId="0" borderId="30" xfId="2" applyFont="1" applyFill="1" applyBorder="1" applyAlignment="1" applyProtection="1">
      <alignment horizontal="left" vertical="center" indent="4"/>
      <protection locked="0"/>
    </xf>
    <xf numFmtId="0" fontId="18" fillId="2" borderId="30" xfId="2" applyFont="1" applyFill="1" applyBorder="1" applyAlignment="1">
      <alignment horizontal="left" vertical="center"/>
    </xf>
    <xf numFmtId="0" fontId="26" fillId="0" borderId="29" xfId="4" applyFont="1" applyFill="1" applyBorder="1" applyAlignment="1" applyProtection="1">
      <alignment horizontal="left" vertical="center" wrapText="1"/>
      <protection locked="0"/>
    </xf>
    <xf numFmtId="0" fontId="10" fillId="0" borderId="30" xfId="2" applyFont="1" applyFill="1" applyBorder="1" applyAlignment="1">
      <alignment vertical="center"/>
    </xf>
    <xf numFmtId="0" fontId="10" fillId="0" borderId="29" xfId="2" applyFont="1" applyFill="1" applyBorder="1" applyAlignment="1" applyProtection="1">
      <alignment horizontal="left" vertical="center" indent="4"/>
      <protection locked="0"/>
    </xf>
    <xf numFmtId="0" fontId="19" fillId="0" borderId="50" xfId="2" applyFont="1" applyFill="1" applyBorder="1" applyAlignment="1" applyProtection="1">
      <alignment vertical="center"/>
      <protection locked="0"/>
    </xf>
    <xf numFmtId="0" fontId="23" fillId="0" borderId="43" xfId="2" applyFont="1" applyFill="1" applyBorder="1" applyAlignment="1">
      <alignment horizontal="left" vertical="center"/>
    </xf>
    <xf numFmtId="0" fontId="57" fillId="0" borderId="43" xfId="2" applyFont="1" applyFill="1" applyBorder="1" applyAlignment="1">
      <alignment vertical="center"/>
    </xf>
    <xf numFmtId="0" fontId="58" fillId="0" borderId="0" xfId="2" applyFont="1" applyFill="1" applyBorder="1" applyAlignment="1">
      <alignment vertical="center"/>
    </xf>
    <xf numFmtId="0" fontId="59" fillId="0" borderId="0" xfId="2" applyFont="1" applyFill="1" applyBorder="1" applyAlignment="1">
      <alignment vertical="center"/>
    </xf>
    <xf numFmtId="0" fontId="9" fillId="3" borderId="0" xfId="2" applyFont="1" applyFill="1" applyBorder="1" applyAlignment="1">
      <alignment horizontal="right" vertical="center"/>
    </xf>
    <xf numFmtId="0" fontId="62" fillId="0" borderId="0" xfId="6" applyFont="1"/>
    <xf numFmtId="0" fontId="9" fillId="10" borderId="0" xfId="2" applyFont="1" applyFill="1" applyBorder="1" applyAlignment="1">
      <alignment horizontal="left" vertical="center"/>
    </xf>
    <xf numFmtId="0" fontId="13" fillId="10" borderId="0" xfId="2" applyFont="1" applyFill="1" applyBorder="1" applyAlignment="1">
      <alignment vertical="center"/>
    </xf>
    <xf numFmtId="0" fontId="25" fillId="10" borderId="0" xfId="4" applyFont="1" applyFill="1" applyBorder="1" applyAlignment="1"/>
    <xf numFmtId="0" fontId="51" fillId="2" borderId="44" xfId="2" applyFont="1" applyFill="1" applyBorder="1" applyAlignment="1">
      <alignment horizontal="left" vertical="center" wrapText="1"/>
    </xf>
    <xf numFmtId="0" fontId="23" fillId="7" borderId="57" xfId="2" applyFont="1" applyFill="1" applyBorder="1" applyAlignment="1">
      <alignment vertical="center" wrapText="1"/>
    </xf>
    <xf numFmtId="0" fontId="18" fillId="0" borderId="0" xfId="2" applyFont="1" applyFill="1" applyBorder="1" applyAlignment="1">
      <alignment vertical="center" wrapText="1"/>
    </xf>
    <xf numFmtId="0" fontId="23" fillId="7" borderId="23" xfId="2" applyFont="1" applyFill="1" applyBorder="1" applyAlignment="1">
      <alignment vertical="center" wrapText="1"/>
    </xf>
    <xf numFmtId="0" fontId="18" fillId="7" borderId="24" xfId="2" applyFont="1" applyFill="1" applyBorder="1" applyAlignment="1">
      <alignment vertical="center" wrapText="1"/>
    </xf>
    <xf numFmtId="0" fontId="18" fillId="7" borderId="58" xfId="2" applyFont="1" applyFill="1" applyBorder="1" applyAlignment="1">
      <alignment vertical="center" wrapText="1"/>
    </xf>
    <xf numFmtId="0" fontId="18" fillId="7" borderId="59" xfId="2" applyFont="1" applyFill="1" applyBorder="1" applyAlignment="1">
      <alignment vertical="center" wrapText="1"/>
    </xf>
    <xf numFmtId="0" fontId="18" fillId="7" borderId="0" xfId="2" applyFont="1" applyFill="1" applyBorder="1" applyAlignment="1">
      <alignment vertical="center" wrapText="1"/>
    </xf>
    <xf numFmtId="0" fontId="18" fillId="7" borderId="60" xfId="2" applyFont="1" applyFill="1" applyBorder="1" applyAlignment="1">
      <alignment vertical="center" wrapText="1"/>
    </xf>
    <xf numFmtId="0" fontId="20" fillId="7" borderId="59" xfId="2" applyFont="1" applyFill="1" applyBorder="1" applyAlignment="1">
      <alignment vertical="center" wrapText="1"/>
    </xf>
    <xf numFmtId="0" fontId="20" fillId="7" borderId="61" xfId="2" applyFont="1" applyFill="1" applyBorder="1" applyAlignment="1">
      <alignment vertical="center" wrapText="1"/>
    </xf>
    <xf numFmtId="0" fontId="20" fillId="7" borderId="26" xfId="2" applyFont="1" applyFill="1" applyBorder="1" applyAlignment="1">
      <alignment vertical="center" wrapText="1"/>
    </xf>
    <xf numFmtId="0" fontId="18" fillId="7" borderId="27" xfId="2" applyFont="1" applyFill="1" applyBorder="1" applyAlignment="1">
      <alignment vertical="center" wrapText="1"/>
    </xf>
    <xf numFmtId="0" fontId="18" fillId="7" borderId="28" xfId="2" applyFont="1" applyFill="1" applyBorder="1" applyAlignment="1">
      <alignment vertical="center" wrapText="1"/>
    </xf>
    <xf numFmtId="0" fontId="18" fillId="0" borderId="36" xfId="2" applyFont="1" applyFill="1" applyBorder="1" applyAlignment="1">
      <alignment horizontal="left" vertical="center"/>
    </xf>
    <xf numFmtId="0" fontId="10" fillId="0" borderId="36" xfId="2" applyFont="1" applyFill="1" applyBorder="1" applyAlignment="1">
      <alignment vertical="center"/>
    </xf>
    <xf numFmtId="0" fontId="44" fillId="0" borderId="0" xfId="6" applyFont="1"/>
    <xf numFmtId="0" fontId="9" fillId="0" borderId="0" xfId="6" applyFont="1" applyAlignment="1">
      <alignment wrapText="1"/>
    </xf>
    <xf numFmtId="0" fontId="18" fillId="0" borderId="0" xfId="2" applyFont="1" applyFill="1" applyAlignment="1">
      <alignment horizontal="left" vertical="center" wrapText="1"/>
    </xf>
    <xf numFmtId="0" fontId="19" fillId="0" borderId="0" xfId="2" applyFont="1" applyFill="1" applyBorder="1" applyAlignment="1">
      <alignment horizontal="left" vertical="center" wrapText="1"/>
    </xf>
    <xf numFmtId="0" fontId="13" fillId="7" borderId="0" xfId="2" applyFont="1" applyFill="1" applyBorder="1" applyAlignment="1">
      <alignment horizontal="left" vertical="center"/>
    </xf>
    <xf numFmtId="0" fontId="19" fillId="0" borderId="36" xfId="2" applyFont="1" applyFill="1" applyBorder="1" applyAlignment="1">
      <alignment horizontal="left" vertical="center"/>
    </xf>
    <xf numFmtId="0" fontId="19" fillId="0" borderId="0" xfId="2" applyFont="1" applyFill="1" applyBorder="1" applyAlignment="1">
      <alignment horizontal="left" vertical="center"/>
    </xf>
    <xf numFmtId="0" fontId="17" fillId="0" borderId="7" xfId="2" applyFont="1" applyFill="1" applyBorder="1" applyAlignment="1">
      <alignment horizontal="left" vertical="center" wrapText="1"/>
    </xf>
    <xf numFmtId="0" fontId="27" fillId="7" borderId="0" xfId="2" applyFont="1" applyFill="1" applyBorder="1" applyAlignment="1">
      <alignment vertical="center"/>
    </xf>
    <xf numFmtId="0" fontId="18" fillId="0" borderId="0" xfId="2" applyFont="1" applyFill="1" applyBorder="1" applyAlignment="1">
      <alignment horizontal="left" vertical="center"/>
    </xf>
    <xf numFmtId="0" fontId="9" fillId="0" borderId="0" xfId="2" applyFont="1" applyFill="1" applyAlignment="1">
      <alignment horizontal="left" vertical="center"/>
    </xf>
    <xf numFmtId="0" fontId="26" fillId="7" borderId="0" xfId="4" applyFont="1" applyFill="1" applyBorder="1" applyAlignment="1">
      <alignment horizontal="center" vertical="center"/>
    </xf>
    <xf numFmtId="0" fontId="38" fillId="7" borderId="0" xfId="4" applyFont="1" applyFill="1" applyAlignment="1"/>
    <xf numFmtId="0" fontId="39" fillId="7" borderId="0" xfId="6" applyFont="1" applyFill="1" applyBorder="1" applyAlignment="1">
      <alignment vertical="center"/>
    </xf>
    <xf numFmtId="0" fontId="40" fillId="3" borderId="0" xfId="4" applyFont="1" applyFill="1" applyBorder="1" applyAlignment="1">
      <alignment horizontal="left" vertical="center" wrapText="1"/>
    </xf>
    <xf numFmtId="0" fontId="13" fillId="0" borderId="0" xfId="2" applyFont="1" applyFill="1" applyBorder="1" applyAlignment="1">
      <alignment vertical="center"/>
    </xf>
    <xf numFmtId="0" fontId="18" fillId="7" borderId="0" xfId="6" applyFont="1" applyFill="1" applyAlignment="1">
      <alignment horizontal="left" vertical="center" wrapText="1" indent="2"/>
    </xf>
    <xf numFmtId="0" fontId="18" fillId="7" borderId="0" xfId="2" applyFont="1" applyFill="1" applyBorder="1" applyAlignment="1">
      <alignment horizontal="left" vertical="center" indent="1"/>
    </xf>
    <xf numFmtId="0" fontId="44" fillId="0" borderId="0" xfId="6" applyFont="1" applyAlignment="1"/>
    <xf numFmtId="0" fontId="45" fillId="7" borderId="0" xfId="6" applyFont="1" applyFill="1" applyBorder="1" applyAlignment="1">
      <alignment vertical="center"/>
    </xf>
    <xf numFmtId="0" fontId="47" fillId="7" borderId="0" xfId="6" applyFont="1" applyFill="1" applyAlignment="1">
      <alignment vertical="center" wrapText="1"/>
    </xf>
    <xf numFmtId="0" fontId="3" fillId="0" borderId="15" xfId="0" applyFont="1" applyBorder="1" applyAlignment="1">
      <alignment horizontal="left" vertical="center" wrapText="1"/>
    </xf>
    <xf numFmtId="0" fontId="19" fillId="0" borderId="0" xfId="2" applyFont="1" applyFill="1" applyBorder="1" applyAlignment="1">
      <alignment horizontal="left" vertical="center" wrapText="1"/>
    </xf>
    <xf numFmtId="0" fontId="17" fillId="0" borderId="7" xfId="2" applyFont="1" applyFill="1" applyBorder="1" applyAlignment="1">
      <alignment horizontal="left" vertical="center" wrapText="1"/>
    </xf>
    <xf numFmtId="0" fontId="66" fillId="0" borderId="0" xfId="0" applyFont="1"/>
    <xf numFmtId="0" fontId="67" fillId="0" borderId="0" xfId="0" applyFont="1"/>
    <xf numFmtId="0" fontId="17" fillId="0" borderId="12" xfId="2" applyFont="1" applyFill="1" applyBorder="1" applyAlignment="1">
      <alignment horizontal="left" vertical="center" wrapText="1"/>
    </xf>
    <xf numFmtId="0" fontId="19" fillId="0" borderId="17" xfId="2" applyFont="1" applyFill="1" applyBorder="1" applyAlignment="1">
      <alignment horizontal="left" vertical="center" wrapText="1"/>
    </xf>
    <xf numFmtId="0" fontId="20" fillId="0" borderId="17" xfId="2" applyFont="1" applyFill="1" applyBorder="1" applyAlignment="1">
      <alignment horizontal="left" vertical="center" wrapText="1"/>
    </xf>
    <xf numFmtId="0" fontId="10" fillId="0" borderId="17" xfId="2" applyFont="1" applyFill="1" applyBorder="1" applyAlignment="1">
      <alignment vertical="center" wrapText="1"/>
    </xf>
    <xf numFmtId="0" fontId="21" fillId="0" borderId="17" xfId="2" applyFont="1" applyFill="1" applyBorder="1" applyAlignment="1">
      <alignment horizontal="left" vertical="center" wrapText="1"/>
    </xf>
    <xf numFmtId="0" fontId="9" fillId="0" borderId="17" xfId="2" applyFont="1" applyFill="1" applyBorder="1" applyAlignment="1">
      <alignment horizontal="left" vertical="center"/>
    </xf>
    <xf numFmtId="0" fontId="48" fillId="0" borderId="0" xfId="0" applyFont="1" applyAlignment="1">
      <alignment horizontal="left"/>
    </xf>
    <xf numFmtId="0" fontId="48" fillId="0" borderId="0" xfId="0" applyFont="1"/>
    <xf numFmtId="0" fontId="48" fillId="0" borderId="0" xfId="0" applyFont="1" applyBorder="1"/>
    <xf numFmtId="0" fontId="1" fillId="2" borderId="8" xfId="2" applyFont="1" applyFill="1" applyBorder="1" applyAlignment="1">
      <alignment horizontal="left" vertical="center"/>
    </xf>
    <xf numFmtId="0" fontId="1" fillId="5" borderId="8" xfId="2" applyFont="1" applyFill="1" applyBorder="1" applyAlignment="1">
      <alignment horizontal="left" vertical="center"/>
    </xf>
    <xf numFmtId="0" fontId="1" fillId="0" borderId="7" xfId="2" applyFont="1" applyFill="1" applyBorder="1" applyAlignment="1">
      <alignment horizontal="left" vertical="center"/>
    </xf>
    <xf numFmtId="0" fontId="1" fillId="0" borderId="8" xfId="2" applyFont="1" applyFill="1" applyBorder="1" applyAlignment="1">
      <alignment horizontal="left" vertical="center"/>
    </xf>
    <xf numFmtId="0" fontId="1" fillId="0" borderId="8" xfId="2" applyFont="1" applyFill="1" applyBorder="1" applyAlignment="1">
      <alignment vertical="center"/>
    </xf>
    <xf numFmtId="0" fontId="48" fillId="0" borderId="8" xfId="0" applyFont="1" applyBorder="1" applyAlignment="1">
      <alignment vertical="center" wrapText="1"/>
    </xf>
    <xf numFmtId="0" fontId="48" fillId="0" borderId="8" xfId="0" applyFont="1" applyBorder="1" applyAlignment="1">
      <alignment horizontal="left" vertical="center" wrapText="1"/>
    </xf>
    <xf numFmtId="0" fontId="48" fillId="0" borderId="8" xfId="0" applyFont="1" applyBorder="1"/>
    <xf numFmtId="0" fontId="48" fillId="0" borderId="9" xfId="0" applyFont="1" applyBorder="1"/>
    <xf numFmtId="0" fontId="48" fillId="0" borderId="10" xfId="0" applyFont="1" applyBorder="1" applyAlignment="1">
      <alignment horizontal="left"/>
    </xf>
    <xf numFmtId="0" fontId="48" fillId="0" borderId="10" xfId="0" applyFont="1" applyBorder="1"/>
    <xf numFmtId="0" fontId="1" fillId="2" borderId="4" xfId="2" applyFont="1" applyFill="1" applyBorder="1" applyAlignment="1">
      <alignment horizontal="left" vertical="center"/>
    </xf>
    <xf numFmtId="0" fontId="1" fillId="5" borderId="4" xfId="2" applyFont="1" applyFill="1" applyBorder="1" applyAlignment="1">
      <alignment horizontal="left" vertical="center"/>
    </xf>
    <xf numFmtId="0" fontId="1" fillId="0" borderId="5" xfId="2" applyFont="1" applyFill="1" applyBorder="1" applyAlignment="1">
      <alignment horizontal="left" vertical="center"/>
    </xf>
    <xf numFmtId="0" fontId="1" fillId="0" borderId="6" xfId="2" applyFont="1" applyFill="1" applyBorder="1" applyAlignment="1">
      <alignment horizontal="left" vertical="center"/>
    </xf>
    <xf numFmtId="0" fontId="1" fillId="0" borderId="1" xfId="2" applyFont="1" applyFill="1" applyBorder="1" applyAlignment="1">
      <alignment vertical="center"/>
    </xf>
    <xf numFmtId="0" fontId="1" fillId="0" borderId="0" xfId="2" applyFont="1" applyFill="1" applyAlignment="1">
      <alignment vertical="center"/>
    </xf>
    <xf numFmtId="0" fontId="1" fillId="0" borderId="0" xfId="2" applyFont="1" applyFill="1" applyAlignment="1">
      <alignment horizontal="left" vertical="center"/>
    </xf>
    <xf numFmtId="0" fontId="1" fillId="0" borderId="3" xfId="2" applyFont="1" applyFill="1" applyBorder="1" applyAlignment="1">
      <alignment vertical="center"/>
    </xf>
    <xf numFmtId="0" fontId="1" fillId="0" borderId="9" xfId="2" applyFont="1" applyFill="1" applyBorder="1" applyAlignment="1">
      <alignment horizontal="left" vertical="center"/>
    </xf>
    <xf numFmtId="0" fontId="1" fillId="0" borderId="10" xfId="2" applyFont="1" applyFill="1" applyBorder="1" applyAlignment="1">
      <alignment horizontal="left" vertical="center"/>
    </xf>
    <xf numFmtId="0" fontId="10" fillId="3" borderId="63" xfId="2" applyFont="1" applyFill="1" applyBorder="1" applyAlignment="1">
      <alignment vertical="center" wrapText="1"/>
    </xf>
    <xf numFmtId="0" fontId="1" fillId="2" borderId="0" xfId="2" applyFont="1" applyFill="1" applyBorder="1" applyAlignment="1">
      <alignment horizontal="left" vertical="center"/>
    </xf>
    <xf numFmtId="0" fontId="1" fillId="0" borderId="6" xfId="2" applyFont="1" applyFill="1" applyBorder="1" applyAlignment="1">
      <alignment vertical="center"/>
    </xf>
    <xf numFmtId="0" fontId="1" fillId="0" borderId="2" xfId="2" applyFont="1" applyFill="1" applyBorder="1" applyAlignment="1">
      <alignment vertical="center"/>
    </xf>
    <xf numFmtId="0" fontId="48" fillId="0" borderId="0" xfId="0" applyFont="1" applyFill="1"/>
    <xf numFmtId="0" fontId="10" fillId="12" borderId="0" xfId="2" applyFont="1" applyFill="1" applyBorder="1" applyAlignment="1">
      <alignment horizontal="left" vertical="center"/>
    </xf>
    <xf numFmtId="0" fontId="13" fillId="12" borderId="0" xfId="2" applyFont="1" applyFill="1" applyBorder="1" applyAlignment="1">
      <alignment horizontal="left" vertical="center"/>
    </xf>
    <xf numFmtId="0" fontId="9" fillId="12" borderId="0" xfId="2" applyFont="1" applyFill="1" applyBorder="1" applyAlignment="1">
      <alignment horizontal="left" vertical="center"/>
    </xf>
    <xf numFmtId="0" fontId="27" fillId="12" borderId="0" xfId="2" applyFont="1" applyFill="1" applyBorder="1" applyAlignment="1">
      <alignment vertical="center"/>
    </xf>
    <xf numFmtId="0" fontId="11" fillId="12" borderId="0" xfId="2" applyFont="1" applyFill="1" applyBorder="1" applyAlignment="1">
      <alignment vertical="center"/>
    </xf>
    <xf numFmtId="0" fontId="10" fillId="12" borderId="0" xfId="2" applyFont="1" applyFill="1" applyBorder="1" applyAlignment="1">
      <alignment vertical="center"/>
    </xf>
    <xf numFmtId="0" fontId="37" fillId="12" borderId="0" xfId="2" applyFont="1" applyFill="1" applyBorder="1" applyAlignment="1">
      <alignment horizontal="left" vertical="center"/>
    </xf>
    <xf numFmtId="0" fontId="32" fillId="12" borderId="0" xfId="2" applyFont="1" applyFill="1" applyBorder="1" applyAlignment="1">
      <alignment vertical="center"/>
    </xf>
    <xf numFmtId="0" fontId="10" fillId="12" borderId="0" xfId="2" applyFont="1" applyFill="1" applyBorder="1" applyAlignment="1">
      <alignment vertical="center" wrapText="1"/>
    </xf>
    <xf numFmtId="0" fontId="37" fillId="12" borderId="0" xfId="2" applyFont="1" applyFill="1" applyBorder="1" applyAlignment="1">
      <alignment vertical="center"/>
    </xf>
    <xf numFmtId="0" fontId="13" fillId="12" borderId="0" xfId="2" applyFont="1" applyFill="1" applyBorder="1" applyAlignment="1">
      <alignment vertical="center"/>
    </xf>
    <xf numFmtId="0" fontId="1" fillId="0" borderId="0" xfId="6" applyFont="1"/>
    <xf numFmtId="0" fontId="63" fillId="7" borderId="25" xfId="2" applyFont="1" applyFill="1" applyBorder="1" applyAlignment="1">
      <alignment vertical="center" wrapText="1"/>
    </xf>
    <xf numFmtId="0" fontId="10" fillId="12" borderId="0" xfId="2" applyFont="1" applyFill="1" applyBorder="1" applyAlignment="1">
      <alignment horizontal="left" vertical="center" wrapText="1" indent="2"/>
    </xf>
    <xf numFmtId="0" fontId="0" fillId="0" borderId="27" xfId="0" applyBorder="1"/>
    <xf numFmtId="0" fontId="9" fillId="0" borderId="10" xfId="2" applyFont="1" applyFill="1" applyBorder="1" applyAlignment="1">
      <alignment vertical="center"/>
    </xf>
    <xf numFmtId="0" fontId="0" fillId="0" borderId="0" xfId="0" applyBorder="1"/>
    <xf numFmtId="0" fontId="1" fillId="0" borderId="0" xfId="0" applyFont="1" applyBorder="1" applyAlignment="1">
      <alignment wrapText="1"/>
    </xf>
    <xf numFmtId="0" fontId="18" fillId="0" borderId="27" xfId="0" applyFont="1" applyBorder="1" applyAlignment="1">
      <alignment wrapText="1"/>
    </xf>
    <xf numFmtId="0" fontId="1" fillId="0" borderId="0" xfId="2" applyFont="1" applyFill="1" applyAlignment="1">
      <alignment horizontal="right" vertical="center"/>
    </xf>
    <xf numFmtId="0" fontId="25" fillId="10" borderId="0" xfId="3" applyFont="1" applyFill="1" applyBorder="1" applyAlignment="1"/>
    <xf numFmtId="0" fontId="32" fillId="7" borderId="44" xfId="2" applyFont="1" applyFill="1" applyBorder="1" applyAlignment="1">
      <alignment vertical="center"/>
    </xf>
    <xf numFmtId="0" fontId="1" fillId="12" borderId="0" xfId="2" applyFont="1" applyFill="1" applyBorder="1" applyAlignment="1">
      <alignment vertical="center"/>
    </xf>
    <xf numFmtId="0" fontId="1" fillId="12" borderId="0" xfId="2" applyFont="1" applyFill="1" applyBorder="1" applyAlignment="1">
      <alignment horizontal="left" vertical="center"/>
    </xf>
    <xf numFmtId="0" fontId="69" fillId="0" borderId="5" xfId="2" applyFont="1" applyFill="1" applyBorder="1" applyAlignment="1">
      <alignment horizontal="left" vertical="center"/>
    </xf>
    <xf numFmtId="0" fontId="70" fillId="0" borderId="6" xfId="2" applyFont="1" applyFill="1" applyBorder="1" applyAlignment="1">
      <alignment horizontal="left" vertical="center"/>
    </xf>
    <xf numFmtId="0" fontId="52" fillId="0" borderId="6" xfId="2" applyFont="1" applyFill="1" applyBorder="1" applyAlignment="1">
      <alignment horizontal="left" vertical="center"/>
    </xf>
    <xf numFmtId="0" fontId="70" fillId="0" borderId="6" xfId="2" applyFont="1" applyFill="1" applyBorder="1" applyAlignment="1">
      <alignment horizontal="left" vertical="center" wrapText="1"/>
    </xf>
    <xf numFmtId="0" fontId="52" fillId="0" borderId="6" xfId="2" applyFont="1" applyFill="1" applyBorder="1" applyAlignment="1">
      <alignment horizontal="left" vertical="center" wrapText="1"/>
    </xf>
    <xf numFmtId="0" fontId="69" fillId="0" borderId="6" xfId="2" applyFont="1" applyFill="1" applyBorder="1" applyAlignment="1">
      <alignment horizontal="left" vertical="center" wrapText="1"/>
    </xf>
    <xf numFmtId="0" fontId="69" fillId="0" borderId="5" xfId="2" applyFont="1" applyFill="1" applyBorder="1" applyAlignment="1">
      <alignment horizontal="left" vertical="center" wrapText="1"/>
    </xf>
    <xf numFmtId="0" fontId="52" fillId="0" borderId="5" xfId="2" applyFont="1" applyFill="1" applyBorder="1" applyAlignment="1">
      <alignment horizontal="left" vertical="center"/>
    </xf>
    <xf numFmtId="0" fontId="70" fillId="0" borderId="6" xfId="2" applyFont="1" applyFill="1" applyBorder="1" applyAlignment="1">
      <alignment vertical="center"/>
    </xf>
    <xf numFmtId="0" fontId="1" fillId="0" borderId="8" xfId="0" applyFont="1" applyBorder="1" applyAlignment="1">
      <alignment vertical="center" wrapText="1"/>
    </xf>
    <xf numFmtId="0" fontId="1" fillId="0" borderId="6" xfId="0" applyFont="1" applyBorder="1" applyAlignment="1">
      <alignment vertical="center" wrapText="1"/>
    </xf>
    <xf numFmtId="0" fontId="1" fillId="0" borderId="10" xfId="0" applyFont="1" applyBorder="1" applyAlignment="1">
      <alignment vertical="center" wrapText="1"/>
    </xf>
    <xf numFmtId="0" fontId="52" fillId="0" borderId="24" xfId="2" applyFont="1" applyFill="1" applyBorder="1" applyAlignment="1">
      <alignment horizontal="left" vertical="center"/>
    </xf>
    <xf numFmtId="0" fontId="70" fillId="0" borderId="24" xfId="2" applyFont="1" applyFill="1" applyBorder="1" applyAlignment="1">
      <alignment horizontal="left" vertical="center"/>
    </xf>
    <xf numFmtId="0" fontId="52" fillId="0" borderId="62" xfId="2" applyFont="1" applyFill="1" applyBorder="1" applyAlignment="1">
      <alignment horizontal="left" vertical="center"/>
    </xf>
    <xf numFmtId="0" fontId="52" fillId="0" borderId="0" xfId="2" applyFont="1" applyFill="1" applyAlignment="1">
      <alignment horizontal="left" vertical="center" wrapText="1"/>
    </xf>
    <xf numFmtId="0" fontId="69" fillId="0" borderId="0" xfId="2" applyFont="1" applyFill="1" applyBorder="1" applyAlignment="1">
      <alignment horizontal="left" vertical="center" wrapText="1"/>
    </xf>
    <xf numFmtId="0" fontId="70" fillId="0" borderId="0" xfId="2" applyFont="1" applyFill="1" applyBorder="1" applyAlignment="1">
      <alignment horizontal="left" vertical="center"/>
    </xf>
    <xf numFmtId="0" fontId="10" fillId="3" borderId="8" xfId="2" applyFont="1" applyFill="1" applyBorder="1" applyAlignment="1">
      <alignment horizontal="left" vertical="center" wrapText="1"/>
    </xf>
    <xf numFmtId="0" fontId="0" fillId="0" borderId="0" xfId="0" applyFill="1"/>
    <xf numFmtId="0" fontId="52" fillId="0" borderId="7" xfId="2" applyFont="1" applyFill="1" applyBorder="1" applyAlignment="1">
      <alignment horizontal="left" vertical="center"/>
    </xf>
    <xf numFmtId="0" fontId="70" fillId="0" borderId="8" xfId="2" applyFont="1" applyFill="1" applyBorder="1" applyAlignment="1">
      <alignment horizontal="left" vertical="center"/>
    </xf>
    <xf numFmtId="0" fontId="52" fillId="0" borderId="8" xfId="2" applyFont="1" applyFill="1" applyBorder="1" applyAlignment="1">
      <alignment horizontal="left" vertical="center"/>
    </xf>
    <xf numFmtId="0" fontId="69" fillId="0" borderId="8" xfId="2" applyFont="1" applyFill="1" applyBorder="1" applyAlignment="1">
      <alignment horizontal="left" vertical="center"/>
    </xf>
    <xf numFmtId="0" fontId="52" fillId="0" borderId="5" xfId="2" applyFont="1" applyFill="1" applyBorder="1" applyAlignment="1">
      <alignment horizontal="left" vertical="center" wrapText="1"/>
    </xf>
    <xf numFmtId="0" fontId="18" fillId="0" borderId="0" xfId="2" applyFont="1" applyFill="1" applyBorder="1" applyAlignment="1">
      <alignment horizontal="left" vertical="center"/>
    </xf>
    <xf numFmtId="0" fontId="9" fillId="0" borderId="0" xfId="2" applyFont="1" applyFill="1" applyAlignment="1">
      <alignment horizontal="left" vertical="center"/>
    </xf>
    <xf numFmtId="0" fontId="71" fillId="3" borderId="8" xfId="2" applyFont="1" applyFill="1" applyBorder="1" applyAlignment="1">
      <alignment horizontal="center" vertical="center" wrapText="1"/>
    </xf>
    <xf numFmtId="0" fontId="72" fillId="0" borderId="8" xfId="2" applyFont="1" applyFill="1" applyBorder="1" applyAlignment="1">
      <alignment vertical="center"/>
    </xf>
    <xf numFmtId="0" fontId="4" fillId="3" borderId="8" xfId="1" applyFill="1" applyBorder="1" applyAlignment="1">
      <alignment horizontal="center" vertical="center" wrapText="1"/>
    </xf>
    <xf numFmtId="0" fontId="72" fillId="0" borderId="8" xfId="2" applyFont="1" applyFill="1" applyBorder="1" applyAlignment="1">
      <alignment horizontal="left" vertical="center"/>
    </xf>
    <xf numFmtId="0" fontId="73" fillId="0" borderId="8" xfId="0" applyFont="1" applyBorder="1" applyAlignment="1">
      <alignment vertical="center"/>
    </xf>
    <xf numFmtId="0" fontId="11" fillId="3" borderId="8" xfId="2" applyFont="1" applyFill="1" applyBorder="1" applyAlignment="1">
      <alignment vertical="center" wrapText="1"/>
    </xf>
    <xf numFmtId="0" fontId="11" fillId="3" borderId="63" xfId="2" applyFont="1" applyFill="1" applyBorder="1" applyAlignment="1">
      <alignment vertical="center" wrapText="1"/>
    </xf>
    <xf numFmtId="169" fontId="10" fillId="3" borderId="8" xfId="8" applyNumberFormat="1" applyFont="1" applyFill="1" applyBorder="1" applyAlignment="1">
      <alignment vertical="center" wrapText="1"/>
    </xf>
    <xf numFmtId="169" fontId="10" fillId="3" borderId="10" xfId="8" applyNumberFormat="1" applyFont="1" applyFill="1" applyBorder="1" applyAlignment="1">
      <alignment vertical="center" wrapText="1"/>
    </xf>
    <xf numFmtId="169" fontId="48" fillId="0" borderId="0" xfId="8" applyNumberFormat="1" applyFont="1"/>
    <xf numFmtId="0" fontId="1" fillId="0" borderId="13" xfId="2" applyFont="1" applyFill="1" applyBorder="1" applyAlignment="1">
      <alignment horizontal="left" vertical="center"/>
    </xf>
    <xf numFmtId="0" fontId="10" fillId="0" borderId="14" xfId="2" applyFont="1" applyFill="1" applyBorder="1" applyAlignment="1">
      <alignment horizontal="left" vertical="center" wrapText="1" indent="3"/>
    </xf>
    <xf numFmtId="0" fontId="1" fillId="0" borderId="14" xfId="2" applyFont="1" applyFill="1" applyBorder="1" applyAlignment="1">
      <alignment horizontal="left" vertical="center"/>
    </xf>
    <xf numFmtId="169" fontId="10" fillId="3" borderId="14" xfId="8" applyNumberFormat="1" applyFont="1" applyFill="1" applyBorder="1" applyAlignment="1">
      <alignment vertical="center" wrapText="1"/>
    </xf>
    <xf numFmtId="0" fontId="10" fillId="3" borderId="10" xfId="2" applyFont="1" applyFill="1" applyBorder="1" applyAlignment="1">
      <alignment horizontal="left" vertical="center" wrapText="1"/>
    </xf>
    <xf numFmtId="0" fontId="10" fillId="3" borderId="10" xfId="2" applyFont="1" applyFill="1" applyBorder="1" applyAlignment="1">
      <alignment horizontal="center" vertical="center" wrapText="1"/>
    </xf>
    <xf numFmtId="0" fontId="1" fillId="0" borderId="0" xfId="6" applyNumberFormat="1" applyFont="1"/>
    <xf numFmtId="165" fontId="1" fillId="0" borderId="0" xfId="5" applyNumberFormat="1" applyFont="1"/>
    <xf numFmtId="0" fontId="9" fillId="0" borderId="0" xfId="2" applyFont="1" applyFill="1" applyAlignment="1">
      <alignment horizontal="left" vertical="center"/>
    </xf>
    <xf numFmtId="0" fontId="19" fillId="0" borderId="0" xfId="2" applyFont="1" applyFill="1" applyBorder="1" applyAlignment="1">
      <alignment horizontal="left" vertical="center" wrapText="1"/>
    </xf>
    <xf numFmtId="0" fontId="10" fillId="12" borderId="0" xfId="2" applyFont="1" applyFill="1" applyBorder="1" applyAlignment="1">
      <alignment horizontal="left" vertical="center" wrapText="1" indent="2"/>
    </xf>
    <xf numFmtId="0" fontId="1" fillId="12" borderId="0" xfId="0" applyFont="1" applyFill="1" applyAlignment="1">
      <alignment wrapText="1"/>
    </xf>
    <xf numFmtId="0" fontId="1" fillId="12" borderId="0" xfId="0" applyFont="1" applyFill="1"/>
    <xf numFmtId="0" fontId="61" fillId="0" borderId="0" xfId="6" applyFont="1" applyFill="1" applyBorder="1" applyAlignment="1">
      <alignment vertical="center"/>
    </xf>
    <xf numFmtId="0" fontId="19" fillId="0" borderId="0" xfId="2" applyFont="1" applyFill="1" applyBorder="1" applyAlignment="1">
      <alignment horizontal="left" vertical="center"/>
    </xf>
    <xf numFmtId="0" fontId="60" fillId="0" borderId="0" xfId="4" applyFont="1" applyFill="1" applyBorder="1" applyAlignment="1">
      <alignment horizontal="center" vertical="center"/>
    </xf>
    <xf numFmtId="0" fontId="13" fillId="7" borderId="0" xfId="2" applyFont="1" applyFill="1" applyBorder="1" applyAlignment="1">
      <alignment horizontal="left" vertical="center"/>
    </xf>
    <xf numFmtId="0" fontId="22" fillId="7" borderId="0" xfId="2" applyFont="1" applyFill="1" applyAlignment="1">
      <alignment horizontal="left" vertical="center"/>
    </xf>
    <xf numFmtId="0" fontId="11" fillId="7" borderId="0" xfId="2" applyFont="1" applyFill="1" applyBorder="1" applyAlignment="1">
      <alignment horizontal="left" vertical="center" wrapText="1" indent="3"/>
    </xf>
    <xf numFmtId="0" fontId="18" fillId="7" borderId="0" xfId="2" applyFont="1" applyFill="1" applyBorder="1" applyAlignment="1">
      <alignment horizontal="left" vertical="center" wrapText="1" indent="3"/>
    </xf>
    <xf numFmtId="0" fontId="68" fillId="12" borderId="0" xfId="0" applyFont="1" applyFill="1"/>
    <xf numFmtId="0" fontId="0" fillId="12" borderId="0" xfId="0" applyFill="1"/>
    <xf numFmtId="0" fontId="13" fillId="0" borderId="52" xfId="2" applyFont="1" applyFill="1" applyBorder="1" applyAlignment="1">
      <alignment vertical="center"/>
    </xf>
    <xf numFmtId="0" fontId="26" fillId="7" borderId="53" xfId="4" applyFont="1" applyFill="1" applyBorder="1" applyAlignment="1">
      <alignment horizontal="center" vertical="center"/>
    </xf>
    <xf numFmtId="0" fontId="26" fillId="7" borderId="54" xfId="4" applyFont="1" applyFill="1" applyBorder="1" applyAlignment="1">
      <alignment horizontal="center" vertical="center"/>
    </xf>
    <xf numFmtId="0" fontId="26" fillId="7" borderId="55" xfId="4" applyFont="1" applyFill="1" applyBorder="1" applyAlignment="1">
      <alignment horizontal="center" vertical="center"/>
    </xf>
    <xf numFmtId="0" fontId="13" fillId="0" borderId="56" xfId="2" applyFont="1" applyFill="1" applyBorder="1" applyAlignment="1">
      <alignment vertical="center"/>
    </xf>
    <xf numFmtId="0" fontId="19" fillId="0" borderId="36" xfId="2" applyFont="1" applyFill="1" applyBorder="1" applyAlignment="1">
      <alignment horizontal="left" vertical="center"/>
    </xf>
    <xf numFmtId="0" fontId="17" fillId="0" borderId="7" xfId="2" applyFont="1" applyFill="1" applyBorder="1" applyAlignment="1">
      <alignment horizontal="left" vertical="center" wrapText="1"/>
    </xf>
    <xf numFmtId="0" fontId="3" fillId="0" borderId="7" xfId="0" applyFont="1" applyBorder="1" applyAlignment="1">
      <alignment wrapText="1"/>
    </xf>
    <xf numFmtId="0" fontId="9" fillId="2" borderId="14" xfId="2" applyFont="1"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7" fillId="0" borderId="7" xfId="2" applyFont="1" applyFill="1" applyBorder="1" applyAlignment="1">
      <alignment vertical="center" wrapText="1"/>
    </xf>
    <xf numFmtId="0" fontId="3" fillId="0" borderId="7" xfId="0" applyFont="1" applyBorder="1" applyAlignment="1">
      <alignment vertical="center" wrapText="1"/>
    </xf>
    <xf numFmtId="0" fontId="9" fillId="2" borderId="14" xfId="2"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7" xfId="0" applyBorder="1" applyAlignment="1">
      <alignment horizontal="left" vertical="center" wrapText="1"/>
    </xf>
    <xf numFmtId="0" fontId="3" fillId="0" borderId="7" xfId="0" applyFont="1" applyBorder="1" applyAlignment="1">
      <alignment horizontal="left" vertical="center" wrapText="1"/>
    </xf>
    <xf numFmtId="0" fontId="9" fillId="2" borderId="64" xfId="2" applyFont="1" applyFill="1" applyBorder="1" applyAlignment="1">
      <alignment horizontal="center" vertical="center"/>
    </xf>
    <xf numFmtId="0" fontId="9" fillId="2" borderId="65" xfId="2" applyFont="1" applyFill="1" applyBorder="1" applyAlignment="1">
      <alignment horizontal="center" vertical="center"/>
    </xf>
    <xf numFmtId="0" fontId="9" fillId="2" borderId="66" xfId="2" applyFont="1" applyFill="1" applyBorder="1" applyAlignment="1">
      <alignment horizontal="center" vertical="center"/>
    </xf>
    <xf numFmtId="0" fontId="1" fillId="2" borderId="14" xfId="2" applyFont="1" applyFill="1" applyBorder="1" applyAlignment="1">
      <alignment vertical="center"/>
    </xf>
    <xf numFmtId="0" fontId="48" fillId="0" borderId="16" xfId="0" applyFont="1" applyBorder="1" applyAlignment="1">
      <alignment vertical="center"/>
    </xf>
    <xf numFmtId="0" fontId="48" fillId="0" borderId="17" xfId="0" applyFont="1" applyBorder="1" applyAlignment="1">
      <alignment vertical="center"/>
    </xf>
    <xf numFmtId="0" fontId="1" fillId="2" borderId="18" xfId="2" applyFont="1" applyFill="1" applyBorder="1" applyAlignment="1">
      <alignment vertical="center"/>
    </xf>
    <xf numFmtId="0" fontId="48" fillId="0" borderId="19" xfId="0" applyFont="1" applyBorder="1" applyAlignment="1">
      <alignment vertical="center"/>
    </xf>
    <xf numFmtId="0" fontId="48" fillId="0" borderId="20" xfId="0" applyFont="1" applyBorder="1" applyAlignment="1">
      <alignment vertical="center"/>
    </xf>
    <xf numFmtId="0" fontId="1" fillId="2" borderId="21" xfId="2" applyFont="1" applyFill="1" applyBorder="1" applyAlignment="1">
      <alignment vertical="center"/>
    </xf>
    <xf numFmtId="0" fontId="1" fillId="2" borderId="21" xfId="2" applyFont="1" applyFill="1" applyBorder="1" applyAlignment="1">
      <alignment horizontal="left" vertical="center"/>
    </xf>
    <xf numFmtId="0" fontId="9" fillId="0" borderId="0" xfId="2" applyFont="1" applyFill="1" applyAlignment="1">
      <alignment horizontal="left" vertical="center"/>
    </xf>
    <xf numFmtId="0" fontId="30" fillId="8" borderId="23" xfId="2" applyNumberFormat="1" applyFont="1" applyFill="1" applyBorder="1" applyAlignment="1">
      <alignment horizontal="left" vertical="center"/>
    </xf>
    <xf numFmtId="0" fontId="30" fillId="8" borderId="24" xfId="2" applyNumberFormat="1" applyFont="1" applyFill="1" applyBorder="1" applyAlignment="1">
      <alignment horizontal="left" vertical="center"/>
    </xf>
    <xf numFmtId="0" fontId="30" fillId="8" borderId="25" xfId="2" applyNumberFormat="1" applyFont="1" applyFill="1" applyBorder="1" applyAlignment="1">
      <alignment horizontal="left" vertical="center"/>
    </xf>
    <xf numFmtId="0" fontId="29" fillId="3" borderId="0" xfId="2" applyFont="1" applyFill="1" applyBorder="1" applyAlignment="1">
      <alignment vertical="center"/>
    </xf>
    <xf numFmtId="0" fontId="26" fillId="7" borderId="33" xfId="4" applyFont="1" applyFill="1" applyBorder="1" applyAlignment="1">
      <alignment horizontal="center" vertical="center"/>
    </xf>
    <xf numFmtId="0" fontId="26" fillId="7" borderId="34" xfId="4" applyFont="1" applyFill="1" applyBorder="1" applyAlignment="1">
      <alignment horizontal="center" vertical="center"/>
    </xf>
    <xf numFmtId="0" fontId="26" fillId="7" borderId="35" xfId="4" applyFont="1" applyFill="1" applyBorder="1" applyAlignment="1">
      <alignment horizontal="center" vertical="center"/>
    </xf>
    <xf numFmtId="0" fontId="26" fillId="7" borderId="0" xfId="4" applyFont="1" applyFill="1" applyBorder="1" applyAlignment="1">
      <alignment horizontal="center" vertical="center"/>
    </xf>
    <xf numFmtId="0" fontId="27" fillId="7" borderId="0" xfId="2" applyFont="1" applyFill="1" applyBorder="1" applyAlignment="1">
      <alignment vertical="center"/>
    </xf>
    <xf numFmtId="0" fontId="28" fillId="7" borderId="0" xfId="2" applyFont="1" applyFill="1" applyBorder="1" applyAlignment="1">
      <alignment horizontal="left" vertical="center"/>
    </xf>
    <xf numFmtId="0" fontId="18" fillId="0" borderId="0" xfId="2" applyFont="1" applyFill="1" applyBorder="1" applyAlignment="1">
      <alignment horizontal="left" vertical="center"/>
    </xf>
    <xf numFmtId="0" fontId="10" fillId="0" borderId="30" xfId="2" applyFont="1" applyFill="1" applyBorder="1" applyAlignment="1" applyProtection="1">
      <alignment vertical="center"/>
      <protection locked="0"/>
    </xf>
    <xf numFmtId="0" fontId="13" fillId="0" borderId="0" xfId="2" applyFont="1" applyFill="1" applyBorder="1" applyAlignment="1">
      <alignment vertical="center"/>
    </xf>
    <xf numFmtId="0" fontId="13" fillId="0" borderId="42" xfId="2" applyFont="1" applyFill="1" applyBorder="1" applyAlignment="1">
      <alignment vertical="center"/>
    </xf>
    <xf numFmtId="0" fontId="11" fillId="7" borderId="0" xfId="6" applyFont="1" applyFill="1" applyAlignment="1">
      <alignment horizontal="left" vertical="center" wrapText="1"/>
    </xf>
    <xf numFmtId="0" fontId="11" fillId="7" borderId="0" xfId="6" applyFont="1" applyFill="1" applyAlignment="1">
      <alignment horizontal="left" vertical="top" wrapText="1" indent="3"/>
    </xf>
    <xf numFmtId="0" fontId="11" fillId="7" borderId="0" xfId="4" applyFont="1" applyFill="1" applyAlignment="1"/>
    <xf numFmtId="0" fontId="39" fillId="7" borderId="0" xfId="6" applyFont="1" applyFill="1" applyBorder="1" applyAlignment="1">
      <alignment vertical="center"/>
    </xf>
    <xf numFmtId="0" fontId="38" fillId="7" borderId="38" xfId="4" applyFont="1" applyFill="1" applyBorder="1" applyAlignment="1">
      <alignment horizontal="left" vertical="center" wrapText="1"/>
    </xf>
    <xf numFmtId="0" fontId="40" fillId="3" borderId="0" xfId="4" applyFont="1" applyFill="1" applyBorder="1" applyAlignment="1">
      <alignment horizontal="left" vertical="center" wrapText="1"/>
    </xf>
    <xf numFmtId="0" fontId="40" fillId="3" borderId="38" xfId="4" applyFont="1" applyFill="1" applyBorder="1" applyAlignment="1">
      <alignment horizontal="left" vertical="center" wrapText="1"/>
    </xf>
    <xf numFmtId="0" fontId="22" fillId="7" borderId="0" xfId="6" applyFont="1" applyFill="1" applyAlignment="1">
      <alignment vertical="center" wrapText="1"/>
    </xf>
    <xf numFmtId="0" fontId="18" fillId="7" borderId="0" xfId="6" applyFont="1" applyFill="1" applyAlignment="1">
      <alignment horizontal="left" vertical="center" wrapText="1"/>
    </xf>
    <xf numFmtId="0" fontId="11" fillId="7" borderId="0" xfId="6" applyFont="1" applyFill="1" applyAlignment="1">
      <alignment horizontal="left" vertical="center" wrapText="1" indent="3"/>
    </xf>
    <xf numFmtId="0" fontId="18" fillId="7" borderId="0" xfId="6" applyFont="1" applyFill="1" applyAlignment="1">
      <alignment horizontal="left" vertical="center" wrapText="1" indent="3"/>
    </xf>
    <xf numFmtId="0" fontId="11" fillId="7" borderId="0" xfId="2" applyFont="1" applyFill="1" applyAlignment="1">
      <alignment horizontal="left" vertical="center" wrapText="1" indent="3"/>
    </xf>
    <xf numFmtId="0" fontId="13" fillId="0" borderId="30" xfId="2" applyFont="1" applyFill="1" applyBorder="1" applyAlignment="1">
      <alignment vertical="center"/>
    </xf>
    <xf numFmtId="0" fontId="18" fillId="7" borderId="0" xfId="2" applyFont="1" applyFill="1" applyBorder="1" applyAlignment="1">
      <alignment horizontal="left" vertical="center" indent="1"/>
    </xf>
    <xf numFmtId="0" fontId="47" fillId="7" borderId="0" xfId="6" applyFont="1" applyFill="1" applyAlignment="1">
      <alignment vertical="center" wrapText="1"/>
    </xf>
    <xf numFmtId="0" fontId="18" fillId="7" borderId="0" xfId="6" applyFont="1" applyFill="1" applyAlignment="1">
      <alignment horizontal="left" vertical="center" wrapText="1" indent="2"/>
    </xf>
    <xf numFmtId="0" fontId="44" fillId="0" borderId="0" xfId="6" applyFont="1" applyAlignment="1"/>
    <xf numFmtId="0" fontId="45" fillId="7" borderId="0" xfId="6" applyFont="1" applyFill="1" applyBorder="1" applyAlignment="1">
      <alignment vertical="center"/>
    </xf>
    <xf numFmtId="0" fontId="0" fillId="0" borderId="22" xfId="0" applyBorder="1" applyAlignment="1">
      <alignment horizontal="left" vertical="center"/>
    </xf>
    <xf numFmtId="0" fontId="17" fillId="0" borderId="13" xfId="2"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14" fontId="9" fillId="3" borderId="0" xfId="2" applyNumberFormat="1" applyFont="1" applyFill="1" applyBorder="1" applyAlignment="1">
      <alignment horizontal="right" vertical="center"/>
    </xf>
    <xf numFmtId="0" fontId="58" fillId="3" borderId="45" xfId="2" applyFont="1" applyFill="1" applyBorder="1" applyAlignment="1">
      <alignment vertical="center"/>
    </xf>
    <xf numFmtId="0" fontId="58" fillId="0" borderId="45" xfId="2" applyFont="1" applyBorder="1" applyAlignment="1">
      <alignment vertical="center"/>
    </xf>
    <xf numFmtId="0" fontId="58" fillId="0" borderId="31" xfId="2" applyFont="1" applyBorder="1" applyAlignment="1">
      <alignment vertical="center"/>
    </xf>
    <xf numFmtId="166" fontId="58" fillId="3" borderId="45" xfId="2" applyNumberFormat="1" applyFont="1" applyFill="1" applyBorder="1" applyAlignment="1">
      <alignment vertical="center"/>
    </xf>
    <xf numFmtId="0" fontId="58" fillId="3" borderId="0" xfId="2" applyFont="1" applyFill="1" applyAlignment="1">
      <alignment vertical="center"/>
    </xf>
    <xf numFmtId="166" fontId="58" fillId="3" borderId="0" xfId="2" applyNumberFormat="1" applyFont="1" applyFill="1" applyAlignment="1">
      <alignment vertical="center"/>
    </xf>
    <xf numFmtId="0" fontId="4" fillId="3" borderId="27" xfId="1" applyFill="1" applyBorder="1" applyAlignment="1">
      <alignment vertical="center"/>
    </xf>
    <xf numFmtId="0" fontId="58" fillId="3" borderId="24" xfId="2" applyFont="1" applyFill="1" applyBorder="1" applyAlignment="1">
      <alignment vertical="center"/>
    </xf>
    <xf numFmtId="166" fontId="58" fillId="3" borderId="0" xfId="2" applyNumberFormat="1" applyFont="1" applyFill="1" applyBorder="1" applyAlignment="1">
      <alignment vertical="center"/>
    </xf>
    <xf numFmtId="166" fontId="58" fillId="3" borderId="27" xfId="2" applyNumberFormat="1" applyFont="1" applyFill="1" applyBorder="1" applyAlignment="1">
      <alignment vertical="center"/>
    </xf>
    <xf numFmtId="164" fontId="58" fillId="3" borderId="0" xfId="5" applyFont="1" applyFill="1" applyBorder="1" applyAlignment="1">
      <alignment vertical="center"/>
    </xf>
    <xf numFmtId="167" fontId="24" fillId="3" borderId="0" xfId="4" applyNumberFormat="1" applyFill="1" applyBorder="1" applyAlignment="1">
      <alignment vertical="center"/>
    </xf>
    <xf numFmtId="0" fontId="17" fillId="0" borderId="15" xfId="2" applyFont="1" applyFill="1" applyBorder="1" applyAlignment="1">
      <alignment horizontal="left" vertical="center" wrapText="1"/>
    </xf>
    <xf numFmtId="0" fontId="17" fillId="0" borderId="12" xfId="2" applyFont="1" applyFill="1" applyBorder="1" applyAlignment="1">
      <alignment horizontal="left" vertical="center" wrapText="1"/>
    </xf>
    <xf numFmtId="0" fontId="10" fillId="0" borderId="8" xfId="2" applyFont="1" applyFill="1" applyBorder="1" applyAlignment="1">
      <alignment horizontal="center" vertical="center" wrapText="1"/>
    </xf>
    <xf numFmtId="0" fontId="75" fillId="0" borderId="0" xfId="2" applyFont="1" applyFill="1" applyAlignment="1">
      <alignment horizontal="left" vertical="center"/>
    </xf>
    <xf numFmtId="0" fontId="76" fillId="0" borderId="0" xfId="2" applyFont="1" applyFill="1" applyAlignment="1">
      <alignment horizontal="left" vertical="center"/>
    </xf>
    <xf numFmtId="0" fontId="77" fillId="0" borderId="0" xfId="7" applyNumberFormat="1" applyFont="1"/>
    <xf numFmtId="0" fontId="75" fillId="0" borderId="0" xfId="6" applyFont="1"/>
    <xf numFmtId="164" fontId="75" fillId="0" borderId="0" xfId="5" applyFont="1"/>
    <xf numFmtId="165" fontId="17" fillId="0" borderId="40" xfId="5" applyNumberFormat="1" applyFont="1" applyBorder="1"/>
    <xf numFmtId="10" fontId="10" fillId="3" borderId="8" xfId="9" applyNumberFormat="1" applyFont="1" applyFill="1" applyBorder="1" applyAlignment="1">
      <alignment horizontal="center" vertical="center" wrapText="1"/>
    </xf>
    <xf numFmtId="0" fontId="4" fillId="3" borderId="8" xfId="1" applyFill="1" applyBorder="1" applyAlignment="1">
      <alignment vertical="center" wrapText="1"/>
    </xf>
    <xf numFmtId="43" fontId="10" fillId="3" borderId="8" xfId="8" applyNumberFormat="1" applyFont="1" applyFill="1" applyBorder="1" applyAlignment="1">
      <alignment vertical="center" wrapText="1"/>
    </xf>
    <xf numFmtId="3" fontId="10" fillId="3" borderId="8" xfId="2" applyNumberFormat="1" applyFont="1" applyFill="1" applyBorder="1" applyAlignment="1">
      <alignment vertical="center" wrapText="1"/>
    </xf>
    <xf numFmtId="0" fontId="1" fillId="0" borderId="8" xfId="2" applyFont="1" applyBorder="1" applyAlignment="1">
      <alignment horizontal="left" vertical="center"/>
    </xf>
    <xf numFmtId="0" fontId="20" fillId="0" borderId="8" xfId="2" applyFont="1" applyBorder="1" applyAlignment="1">
      <alignment horizontal="left" vertical="center" wrapText="1"/>
    </xf>
    <xf numFmtId="0" fontId="6" fillId="0" borderId="8" xfId="2" applyFont="1" applyBorder="1" applyAlignment="1">
      <alignment horizontal="left" vertical="center"/>
    </xf>
  </cellXfs>
  <cellStyles count="10">
    <cellStyle name="Comma" xfId="8" builtinId="3"/>
    <cellStyle name="Comma 2" xfId="5" xr:uid="{00000000-0005-0000-0000-000000000000}"/>
    <cellStyle name="Explanatory Text 2" xfId="7" xr:uid="{00000000-0005-0000-0000-000001000000}"/>
    <cellStyle name="Hyperlink" xfId="1" builtinId="8"/>
    <cellStyle name="Hyperlink 2" xfId="3" xr:uid="{00000000-0005-0000-0000-000002000000}"/>
    <cellStyle name="Hyperlink 3" xfId="4" xr:uid="{00000000-0005-0000-0000-000003000000}"/>
    <cellStyle name="Normal" xfId="0" builtinId="0"/>
    <cellStyle name="Normal 2" xfId="2" xr:uid="{00000000-0005-0000-0000-000006000000}"/>
    <cellStyle name="Normal 3" xfId="6" xr:uid="{00000000-0005-0000-0000-000007000000}"/>
    <cellStyle name="Percent" xfId="9" builtinId="5"/>
  </cellStyles>
  <dxfs count="61">
    <dxf>
      <font>
        <strike val="0"/>
        <outline val="0"/>
        <shadow val="0"/>
        <vertAlign val="baseline"/>
        <sz val="11"/>
        <name val="Franklin Gothic Book"/>
        <family val="2"/>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5"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alignment horizontal="general" vertical="bottom" textRotation="0" wrapText="1" indent="0" justifyLastLine="0" shrinkToFit="0" readingOrder="0"/>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00000000-0011-0000-FFFF-FFFF00000000}">
      <tableStyleElement type="headerRow" dxfId="60"/>
      <tableStyleElement type="firstRowStripe" dxfId="59"/>
      <tableStyleElement type="secondRowStripe" dxfId="58"/>
    </tableStyle>
  </tableStyles>
  <colors>
    <mruColors>
      <color rgb="FFF7A516"/>
      <color rgb="FFFF7700"/>
      <color rgb="FFFF7F0E"/>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112059</xdr:rowOff>
    </xdr:from>
    <xdr:to>
      <xdr:col>2</xdr:col>
      <xdr:colOff>1736679</xdr:colOff>
      <xdr:row>5</xdr:row>
      <xdr:rowOff>24409</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2559" y="112059"/>
          <a:ext cx="1736679" cy="1044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2559" y="1176618"/>
          <a:ext cx="13424647" cy="45391"/>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190500" y="0"/>
          <a:ext cx="22310912"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61</xdr:row>
      <xdr:rowOff>0</xdr:rowOff>
    </xdr:from>
    <xdr:to>
      <xdr:col>13</xdr:col>
      <xdr:colOff>5602432</xdr:colOff>
      <xdr:row>102</xdr:row>
      <xdr:rowOff>124093</xdr:rowOff>
    </xdr:to>
    <xdr:pic>
      <xdr:nvPicPr>
        <xdr:cNvPr id="5" name="Picture 4">
          <a:extLst>
            <a:ext uri="{FF2B5EF4-FFF2-40B4-BE49-F238E27FC236}">
              <a16:creationId xmlns:a16="http://schemas.microsoft.com/office/drawing/2014/main"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lexgordy\Downloads\en_eiti_summary_data_template_2.0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nn&#233;es%20r&#233;sum&#233;es%20ITIE%20Congo%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lexgordy\Downloads\en_eiti_summary_data_template_2.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ow r="4">
          <cell r="G4" t="str">
            <v>YYYY-MM-DD</v>
          </cell>
        </row>
      </sheetData>
      <sheetData sheetId="1">
        <row r="44">
          <cell r="E44" t="str">
            <v>XXX</v>
          </cell>
        </row>
      </sheetData>
      <sheetData sheetId="2"/>
      <sheetData sheetId="3"/>
      <sheetData sheetId="4"/>
      <sheetData sheetId="5"/>
      <sheetData sheetId="6">
        <row r="4">
          <cell r="I4" t="str">
            <v>Yes</v>
          </cell>
        </row>
        <row r="5">
          <cell r="I5" t="str">
            <v>Partially</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ie 1 - Présentation"/>
      <sheetName val="Partie 2 - Liste de pointage"/>
      <sheetName val="Partie 3 - Entités déclarantes"/>
      <sheetName val="Partie 4 - Recettes de l’État"/>
      <sheetName val="Partie 5 - Données d’entreprise"/>
      <sheetName val="Liste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ies" displayName="Companies" ref="B30:I55" totalsRowShown="0" headerRowDxfId="57" dataDxfId="56" tableBorderDxfId="55" headerRowCellStyle="Normal 2">
  <autoFilter ref="B30:I55" xr:uid="{00000000-0009-0000-0100-000001000000}"/>
  <tableColumns count="8">
    <tableColumn id="1" xr3:uid="{00000000-0010-0000-0000-000001000000}" name="Nom complet de l’entreprise" dataDxfId="54"/>
    <tableColumn id="7" xr3:uid="{00000000-0010-0000-0000-000007000000}" name="Type d’entreprise" dataDxfId="53" dataCellStyle="Normal 2"/>
    <tableColumn id="2" xr3:uid="{00000000-0010-0000-0000-000002000000}" name="Numéro d’identifiant d’entreprise" dataDxfId="52"/>
    <tableColumn id="5" xr3:uid="{00000000-0010-0000-0000-000005000000}" name="Secteur" dataDxfId="51" dataCellStyle="Normal 2"/>
    <tableColumn id="3" xr3:uid="{00000000-0010-0000-0000-000003000000}" name="Matières premières (séparées par une virgule)" dataDxfId="50" dataCellStyle="Normal 2"/>
    <tableColumn id="4" xr3:uid="{00000000-0010-0000-0000-000004000000}" name="Cotation en bourse ou site Internet de l’entreprise " dataDxfId="49"/>
    <tableColumn id="8" xr3:uid="{00000000-0010-0000-0000-000008000000}" name="États financiers audités (ou s’ils ne sont pas disponibles, bilan, flux de trésorerie, compte de résultat)" dataDxfId="48"/>
    <tableColumn id="6" xr3:uid="{00000000-0010-0000-0000-000006000000}" name="Rapport sur les versés au gouvernement" dataDxfId="47"/>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overnment_agencies" displayName="Government_agencies" ref="B14:E24" totalsRowShown="0" headerRowDxfId="46" dataDxfId="45" tableBorderDxfId="44" headerRowCellStyle="Normal 2">
  <autoFilter ref="B14:E24" xr:uid="{00000000-0009-0000-0100-000002000000}"/>
  <tableColumns count="4">
    <tableColumn id="1" xr3:uid="{00000000-0010-0000-0100-000001000000}" name="Nom complet de l’agence" dataDxfId="43"/>
    <tableColumn id="4" xr3:uid="{00000000-0010-0000-0100-000004000000}" name="Types d’agence" dataDxfId="42" dataCellStyle="Normal 2"/>
    <tableColumn id="2" xr3:uid="{00000000-0010-0000-0100-000002000000}" name="Numéro d’identifiant (le cas échéant)" dataDxfId="41"/>
    <tableColumn id="3" xr3:uid="{00000000-0010-0000-0100-000003000000}" name="Total déclaré" dataDxfId="40"/>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ompanies15" displayName="Companies15" ref="B58:J90" totalsRowShown="0" headerRowDxfId="39" dataDxfId="38" tableBorderDxfId="37" headerRowCellStyle="Normal 2">
  <autoFilter ref="B58:J90" xr:uid="{00000000-0009-0000-0100-000003000000}"/>
  <tableColumns count="9">
    <tableColumn id="1" xr3:uid="{00000000-0010-0000-0200-000001000000}" name="Nom complet de projet" dataDxfId="36"/>
    <tableColumn id="2" xr3:uid="{00000000-0010-0000-0200-000002000000}" name="Numéro(s) de référence d’accord juridique : contrat, licence, bail, concession,…" dataDxfId="35"/>
    <tableColumn id="3" xr3:uid="{00000000-0010-0000-0200-000003000000}" name="Entreprises affiliées, commencer par l’opérateur" dataDxfId="34"/>
    <tableColumn id="5" xr3:uid="{00000000-0010-0000-0200-000005000000}" name="Matières premières (une par ligne)" dataDxfId="33" dataCellStyle="Normal 2"/>
    <tableColumn id="6" xr3:uid="{00000000-0010-0000-0200-000006000000}" name="Statut" dataDxfId="32"/>
    <tableColumn id="7" xr3:uid="{00000000-0010-0000-0200-000007000000}" name="Production (volume)" dataDxfId="31"/>
    <tableColumn id="8" xr3:uid="{00000000-0010-0000-0200-000008000000}" name="Unité" dataDxfId="30"/>
    <tableColumn id="9" xr3:uid="{00000000-0010-0000-0200-000009000000}" name="Production (valeur)" dataDxfId="29" dataCellStyle="Normal 2"/>
    <tableColumn id="10" xr3:uid="{00000000-0010-0000-0200-00000A000000}" name="Devise" dataDxfId="28"/>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Government_revenues_table" displayName="Government_revenues_table" ref="B21:K61" totalsRowShown="0" headerRowDxfId="27" dataDxfId="26">
  <autoFilter ref="B21:K61" xr:uid="{00000000-0009-0000-0100-000004000000}"/>
  <tableColumns count="10">
    <tableColumn id="8" xr3:uid="{00000000-0010-0000-0300-000008000000}" name="GFS Level 1" dataDxfId="25"/>
    <tableColumn id="9" xr3:uid="{00000000-0010-0000-0300-000009000000}" name="GFS Level 2" dataDxfId="24"/>
    <tableColumn id="10" xr3:uid="{00000000-0010-0000-0300-00000A000000}" name="GFS Level 3" dataDxfId="23"/>
    <tableColumn id="7" xr3:uid="{00000000-0010-0000-0300-000007000000}" name="GFS Level 4" dataDxfId="22"/>
    <tableColumn id="1" xr3:uid="{00000000-0010-0000-0300-000001000000}" name="Classification du SFP" dataDxfId="21"/>
    <tableColumn id="11" xr3:uid="{00000000-0010-0000-0300-00000B000000}" name="Secteur" dataDxfId="20"/>
    <tableColumn id="3" xr3:uid="{00000000-0010-0000-0300-000003000000}" name="Nom de flux de revenus" dataDxfId="19"/>
    <tableColumn id="4" xr3:uid="{00000000-0010-0000-0300-000004000000}" name="Entité de l’État" dataDxfId="0" dataCellStyle="Normal 3"/>
    <tableColumn id="5" xr3:uid="{00000000-0010-0000-0300-000005000000}" name="Valeur des revenus" dataDxfId="18"/>
    <tableColumn id="2" xr3:uid="{00000000-0010-0000-0300-000002000000}" name="Devise" dataDxfId="17"/>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0" displayName="Table10" ref="B14:O268" totalsRowShown="0" headerRowDxfId="16" dataDxfId="15">
  <autoFilter ref="B14:O268" xr:uid="{00000000-0009-0000-0100-000005000000}"/>
  <tableColumns count="14">
    <tableColumn id="7" xr3:uid="{00000000-0010-0000-0400-000007000000}" name="Secteur" dataDxfId="14">
      <calculatedColumnFormula>VLOOKUP(C15,[1]!Companies[#Data],3,FALSE)</calculatedColumnFormula>
    </tableColumn>
    <tableColumn id="1" xr3:uid="{00000000-0010-0000-0400-000001000000}" name="Entreprise" dataDxfId="13"/>
    <tableColumn id="3" xr3:uid="{00000000-0010-0000-0400-000003000000}" name="Entité de l’État" dataDxfId="12"/>
    <tableColumn id="4" xr3:uid="{00000000-0010-0000-0400-000004000000}" name="Nom de flux de revenus" dataDxfId="11"/>
    <tableColumn id="5" xr3:uid="{00000000-0010-0000-0400-000005000000}" name="Prélevé dans le cadre du projet (O/N)" dataDxfId="10"/>
    <tableColumn id="6" xr3:uid="{00000000-0010-0000-0400-000006000000}" name="Déclaré par projet (O/N)" dataDxfId="9"/>
    <tableColumn id="2" xr3:uid="{00000000-0010-0000-0400-000002000000}" name="Nom de projet" dataDxfId="8"/>
    <tableColumn id="13" xr3:uid="{00000000-0010-0000-0400-00000D000000}" name="Devise de déclaration" dataDxfId="7"/>
    <tableColumn id="14" xr3:uid="{00000000-0010-0000-0400-00000E000000}" name="Valeur des revenus" dataDxfId="6"/>
    <tableColumn id="18" xr3:uid="{00000000-0010-0000-0400-000012000000}" name="Paiement en nature (O/N)" dataDxfId="5"/>
    <tableColumn id="8" xr3:uid="{00000000-0010-0000-0400-000008000000}" name="Volume en nature (le cas échéant)" dataDxfId="4"/>
    <tableColumn id="9" xr3:uid="{00000000-0010-0000-0400-000009000000}" name="Unité (le cas échéant)" dataDxfId="3"/>
    <tableColumn id="10" xr3:uid="{00000000-0010-0000-0400-00000A000000}" name="Commentaires" dataDxfId="2"/>
    <tableColumn id="11" xr3:uid="{00000000-0010-0000-0400-00000B000000}" name="L’entreprise a-t-elle fourni les assurances qualité requises pour ses divulgations ?" dataDxfId="1" dataCellStyle="Normal 3"/>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eiti.org/summary-data-template" TargetMode="External"/><Relationship Id="rId1" Type="http://schemas.openxmlformats.org/officeDocument/2006/relationships/hyperlink" Target="mailto:data@eiti.org"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3" Type="http://schemas.openxmlformats.org/officeDocument/2006/relationships/hyperlink" Target="mailto:data@eiti.org" TargetMode="External"/><Relationship Id="rId7" Type="http://schemas.openxmlformats.org/officeDocument/2006/relationships/table" Target="../tables/table4.xml"/><Relationship Id="rId2" Type="http://schemas.openxmlformats.org/officeDocument/2006/relationships/hyperlink" Target="https://eiti.org/fr/document/norme-itie-2019" TargetMode="External"/><Relationship Id="rId1" Type="http://schemas.openxmlformats.org/officeDocument/2006/relationships/hyperlink" Target="https://eiti.org/fr/document/norme-itie-2019"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s://eiti.org/fr/document/modele-donnees-resumees-itie"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eiti.org/fr/document/modele-donnees-resumees-itie" TargetMode="External"/><Relationship Id="rId2" Type="http://schemas.openxmlformats.org/officeDocument/2006/relationships/hyperlink" Target="mailto:data@eiti.org" TargetMode="External"/><Relationship Id="rId1" Type="http://schemas.openxmlformats.org/officeDocument/2006/relationships/hyperlink" Target="https://eiti.org/fr/document/norme-itie-2019" TargetMode="External"/><Relationship Id="rId5" Type="http://schemas.openxmlformats.org/officeDocument/2006/relationships/table" Target="../tables/table5.xm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eiti.org/fr/document/norme-itie-2019" TargetMode="External"/><Relationship Id="rId2" Type="http://schemas.openxmlformats.org/officeDocument/2006/relationships/hyperlink" Target="https://eiti.org/fr/document/norme-itie-2019" TargetMode="External"/><Relationship Id="rId1" Type="http://schemas.openxmlformats.org/officeDocument/2006/relationships/hyperlink" Target="https://fr.wikipedia.org/wiki/ISO_4217" TargetMode="External"/><Relationship Id="rId6" Type="http://schemas.openxmlformats.org/officeDocument/2006/relationships/printerSettings" Target="../printerSettings/printerSettings2.bin"/><Relationship Id="rId5" Type="http://schemas.openxmlformats.org/officeDocument/2006/relationships/hyperlink" Target="https://www.finances.gouv.cg/sites/default/files/documents/SIDE%20311220.pdf" TargetMode="External"/><Relationship Id="rId4" Type="http://schemas.openxmlformats.org/officeDocument/2006/relationships/hyperlink" Target="https://www.finances.gouv.cg/fr/rapport-final-itie-congo-2019"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finances.gouv.cg/fr/rapport-snpc-d_2019"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unstats.un.org/unsd/nationalaccount/docs/SNA2008FR.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congo-repo.revenuedev.org/" TargetMode="External"/><Relationship Id="rId1" Type="http://schemas.openxmlformats.org/officeDocument/2006/relationships/hyperlink" Target="http://congo-repo.revenuedev.org/"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finances.gouv.cg/fr/documentation" TargetMode="External"/><Relationship Id="rId2" Type="http://schemas.openxmlformats.org/officeDocument/2006/relationships/hyperlink" Target="https://www.finances.gouv.cg/fr/documentation" TargetMode="External"/><Relationship Id="rId1" Type="http://schemas.openxmlformats.org/officeDocument/2006/relationships/hyperlink" Target="https://www.finances.gouv.cg/fr/documentation"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npc-group.com/fr/home" TargetMode="External"/><Relationship Id="rId1" Type="http://schemas.openxmlformats.org/officeDocument/2006/relationships/hyperlink" Target="https://www.finances.gouv.cg/sites/default/files/documents/SNPC%2019%20CAC.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45"/>
  <sheetViews>
    <sheetView showGridLines="0" tabSelected="1" zoomScale="85" zoomScaleNormal="85" zoomScalePageLayoutView="130" workbookViewId="0">
      <selection activeCell="A23" sqref="A23"/>
    </sheetView>
  </sheetViews>
  <sheetFormatPr defaultColWidth="4" defaultRowHeight="24" customHeight="1" x14ac:dyDescent="0.25"/>
  <cols>
    <col min="1" max="1" width="4" style="6"/>
    <col min="2" max="2" width="4" style="6" hidden="1" customWidth="1"/>
    <col min="3" max="3" width="76.5" style="6" customWidth="1"/>
    <col min="4" max="4" width="2.875" style="6" customWidth="1"/>
    <col min="5" max="5" width="56" style="6" customWidth="1"/>
    <col min="6" max="6" width="2.875" style="6" customWidth="1"/>
    <col min="7" max="7" width="37.75" style="6" customWidth="1"/>
    <col min="8" max="16384" width="4" style="6"/>
  </cols>
  <sheetData>
    <row r="1" spans="2:7" ht="25.5" customHeight="1" x14ac:dyDescent="0.25">
      <c r="B1" s="252"/>
      <c r="C1" s="222"/>
      <c r="D1" s="252"/>
      <c r="E1" s="252"/>
      <c r="F1" s="252"/>
      <c r="G1" s="252"/>
    </row>
    <row r="2" spans="2:7" ht="15.75" x14ac:dyDescent="0.25">
      <c r="B2" s="252"/>
      <c r="C2" s="118"/>
      <c r="D2" s="252"/>
      <c r="E2" s="118"/>
      <c r="F2" s="252"/>
      <c r="G2" s="252"/>
    </row>
    <row r="3" spans="2:7" ht="15.75" x14ac:dyDescent="0.25">
      <c r="B3" s="118"/>
      <c r="C3" s="118"/>
      <c r="D3" s="252"/>
      <c r="E3" s="123"/>
      <c r="F3" s="252"/>
      <c r="G3" s="123"/>
    </row>
    <row r="4" spans="2:7" ht="15.75" x14ac:dyDescent="0.25">
      <c r="B4" s="118"/>
      <c r="C4" s="118"/>
      <c r="D4" s="252"/>
      <c r="E4" s="123" t="s">
        <v>0</v>
      </c>
      <c r="F4" s="252"/>
      <c r="G4" s="453">
        <v>44291</v>
      </c>
    </row>
    <row r="5" spans="2:7" ht="15.75" x14ac:dyDescent="0.25">
      <c r="B5" s="118"/>
      <c r="C5" s="252"/>
      <c r="D5" s="252"/>
      <c r="E5" s="322" t="s">
        <v>522</v>
      </c>
      <c r="F5" s="252"/>
      <c r="G5" s="221" t="s">
        <v>1</v>
      </c>
    </row>
    <row r="6" spans="2:7" ht="3.75" customHeight="1" x14ac:dyDescent="0.25">
      <c r="B6" s="118"/>
      <c r="C6" s="252"/>
      <c r="D6" s="252"/>
      <c r="E6" s="252"/>
      <c r="F6" s="252"/>
      <c r="G6" s="252"/>
    </row>
    <row r="7" spans="2:7" ht="3.75" customHeight="1" x14ac:dyDescent="0.25">
      <c r="B7" s="118"/>
      <c r="C7" s="252"/>
      <c r="D7" s="252"/>
      <c r="E7" s="252"/>
      <c r="F7" s="252"/>
      <c r="G7" s="252"/>
    </row>
    <row r="8" spans="2:7" ht="15.75" x14ac:dyDescent="0.25">
      <c r="B8" s="118"/>
      <c r="C8" s="252"/>
      <c r="D8" s="252"/>
      <c r="E8" s="252"/>
      <c r="F8" s="252"/>
      <c r="G8" s="252"/>
    </row>
    <row r="9" spans="2:7" ht="15.75" x14ac:dyDescent="0.25">
      <c r="B9" s="118"/>
      <c r="C9" s="303"/>
      <c r="D9" s="304"/>
      <c r="E9" s="304"/>
      <c r="F9" s="305"/>
      <c r="G9" s="305"/>
    </row>
    <row r="10" spans="2:7" x14ac:dyDescent="0.25">
      <c r="B10" s="118"/>
      <c r="C10" s="306" t="s">
        <v>526</v>
      </c>
      <c r="D10" s="325"/>
      <c r="E10" s="325"/>
      <c r="F10" s="326"/>
      <c r="G10" s="326"/>
    </row>
    <row r="11" spans="2:7" ht="18" x14ac:dyDescent="0.25">
      <c r="B11" s="118"/>
      <c r="C11" s="307" t="s">
        <v>496</v>
      </c>
      <c r="D11" s="308"/>
      <c r="E11" s="308"/>
      <c r="F11" s="326"/>
      <c r="G11" s="326"/>
    </row>
    <row r="12" spans="2:7" ht="15.75" x14ac:dyDescent="0.25">
      <c r="B12" s="118"/>
      <c r="C12" s="303"/>
      <c r="D12" s="304"/>
      <c r="E12" s="304"/>
      <c r="F12" s="326"/>
      <c r="G12" s="326"/>
    </row>
    <row r="13" spans="2:7" ht="15.75" x14ac:dyDescent="0.25">
      <c r="B13" s="118"/>
      <c r="C13" s="309" t="s">
        <v>497</v>
      </c>
      <c r="D13" s="304"/>
      <c r="E13" s="304"/>
      <c r="F13" s="326"/>
      <c r="G13" s="326"/>
    </row>
    <row r="14" spans="2:7" ht="15.75" x14ac:dyDescent="0.25">
      <c r="B14" s="118"/>
      <c r="C14" s="374"/>
      <c r="D14" s="374"/>
      <c r="E14" s="374"/>
      <c r="F14" s="326"/>
      <c r="G14" s="326"/>
    </row>
    <row r="15" spans="2:7" ht="15.75" x14ac:dyDescent="0.25">
      <c r="B15" s="118"/>
      <c r="C15" s="316"/>
      <c r="D15" s="316"/>
      <c r="E15" s="316"/>
      <c r="F15" s="326"/>
      <c r="G15" s="326"/>
    </row>
    <row r="16" spans="2:7" ht="15.75" x14ac:dyDescent="0.25">
      <c r="B16" s="118"/>
      <c r="C16" s="310" t="s">
        <v>2</v>
      </c>
      <c r="D16" s="311"/>
      <c r="E16" s="311"/>
      <c r="F16" s="326"/>
      <c r="G16" s="326"/>
    </row>
    <row r="17" spans="1:7" ht="15.75" x14ac:dyDescent="0.25">
      <c r="B17" s="118"/>
      <c r="C17" s="312" t="s">
        <v>3</v>
      </c>
      <c r="D17" s="311"/>
      <c r="E17" s="311"/>
      <c r="F17" s="326"/>
      <c r="G17" s="326"/>
    </row>
    <row r="18" spans="1:7" ht="15.75" x14ac:dyDescent="0.25">
      <c r="B18" s="118"/>
      <c r="C18" s="312" t="s">
        <v>498</v>
      </c>
      <c r="D18" s="311"/>
      <c r="E18" s="311"/>
      <c r="F18" s="326"/>
      <c r="G18" s="326"/>
    </row>
    <row r="19" spans="1:7" ht="29.1" customHeight="1" x14ac:dyDescent="0.3">
      <c r="B19" s="118"/>
      <c r="C19" s="375" t="s">
        <v>499</v>
      </c>
      <c r="D19" s="375"/>
      <c r="E19" s="375"/>
      <c r="F19" s="326"/>
      <c r="G19" s="326"/>
    </row>
    <row r="20" spans="1:7" ht="32.25" customHeight="1" x14ac:dyDescent="0.3">
      <c r="B20" s="118"/>
      <c r="C20" s="375" t="s">
        <v>500</v>
      </c>
      <c r="D20" s="375"/>
      <c r="E20" s="375"/>
      <c r="F20" s="326"/>
      <c r="G20" s="326"/>
    </row>
    <row r="21" spans="1:7" ht="6.75" customHeight="1" x14ac:dyDescent="0.25">
      <c r="B21" s="118"/>
      <c r="C21" s="311"/>
      <c r="D21" s="311"/>
      <c r="E21" s="311"/>
      <c r="F21" s="326"/>
      <c r="G21" s="326"/>
    </row>
    <row r="22" spans="1:7" ht="15.75" x14ac:dyDescent="0.25">
      <c r="B22" s="118"/>
      <c r="C22" s="310" t="s">
        <v>4</v>
      </c>
      <c r="D22" s="312"/>
      <c r="E22" s="312"/>
      <c r="F22" s="326"/>
      <c r="G22" s="326"/>
    </row>
    <row r="23" spans="1:7" ht="9.75" customHeight="1" x14ac:dyDescent="0.25">
      <c r="B23" s="118"/>
      <c r="C23" s="313"/>
      <c r="D23" s="313"/>
      <c r="E23" s="313"/>
      <c r="F23" s="326"/>
      <c r="G23" s="326"/>
    </row>
    <row r="24" spans="1:7" ht="15.75" x14ac:dyDescent="0.3">
      <c r="B24" s="118"/>
      <c r="C24" s="376" t="s">
        <v>501</v>
      </c>
      <c r="D24" s="376"/>
      <c r="E24" s="376"/>
      <c r="F24" s="376"/>
      <c r="G24" s="376"/>
    </row>
    <row r="25" spans="1:7" s="157" customFormat="1" ht="15.75" x14ac:dyDescent="0.3">
      <c r="B25" s="223"/>
      <c r="C25" s="224"/>
      <c r="D25" s="224"/>
      <c r="E25" s="225"/>
      <c r="F25" s="223"/>
      <c r="G25" s="223"/>
    </row>
    <row r="26" spans="1:7" ht="31.5" x14ac:dyDescent="0.25">
      <c r="B26" s="118"/>
      <c r="C26" s="156" t="s">
        <v>5</v>
      </c>
      <c r="D26" s="252"/>
      <c r="E26" s="226" t="s">
        <v>6</v>
      </c>
      <c r="F26" s="252"/>
      <c r="G26" s="159" t="s">
        <v>7</v>
      </c>
    </row>
    <row r="27" spans="1:7" ht="15.75" x14ac:dyDescent="0.3">
      <c r="B27" s="118"/>
      <c r="C27" s="324" t="s">
        <v>502</v>
      </c>
      <c r="D27" s="224"/>
      <c r="E27" s="323"/>
      <c r="F27" s="223"/>
      <c r="G27" s="223"/>
    </row>
    <row r="28" spans="1:7" ht="15.75" x14ac:dyDescent="0.25">
      <c r="B28" s="252"/>
      <c r="C28" s="252"/>
      <c r="D28" s="252"/>
      <c r="E28" s="252"/>
      <c r="F28" s="252"/>
      <c r="G28" s="252"/>
    </row>
    <row r="29" spans="1:7" ht="15.75" customHeight="1" x14ac:dyDescent="0.25">
      <c r="B29" s="118"/>
      <c r="C29" s="227" t="s">
        <v>8</v>
      </c>
      <c r="D29" s="228"/>
      <c r="E29" s="229" t="s">
        <v>9</v>
      </c>
      <c r="F29" s="230"/>
      <c r="G29" s="315" t="s">
        <v>517</v>
      </c>
    </row>
    <row r="30" spans="1:7" ht="43.5" customHeight="1" x14ac:dyDescent="0.25">
      <c r="B30" s="118"/>
      <c r="C30" s="231" t="s">
        <v>10</v>
      </c>
      <c r="D30" s="228"/>
      <c r="E30" s="232" t="s">
        <v>11</v>
      </c>
      <c r="F30" s="233"/>
      <c r="G30" s="234" t="s">
        <v>518</v>
      </c>
    </row>
    <row r="31" spans="1:7" ht="42" customHeight="1" x14ac:dyDescent="0.25">
      <c r="A31" s="252"/>
      <c r="B31" s="118"/>
      <c r="C31" s="231" t="s">
        <v>12</v>
      </c>
      <c r="D31" s="228"/>
      <c r="E31" s="235" t="s">
        <v>13</v>
      </c>
      <c r="F31" s="233"/>
      <c r="G31" s="234" t="s">
        <v>519</v>
      </c>
    </row>
    <row r="32" spans="1:7" ht="24" customHeight="1" x14ac:dyDescent="0.25">
      <c r="A32" s="252"/>
      <c r="B32" s="118"/>
      <c r="C32" s="231" t="s">
        <v>14</v>
      </c>
      <c r="D32" s="228"/>
      <c r="E32" s="232" t="s">
        <v>15</v>
      </c>
      <c r="F32" s="233"/>
      <c r="G32" s="234"/>
    </row>
    <row r="33" spans="1:7" ht="48" customHeight="1" x14ac:dyDescent="0.25">
      <c r="A33" s="252"/>
      <c r="B33" s="118"/>
      <c r="C33" s="236" t="s">
        <v>16</v>
      </c>
      <c r="D33" s="228"/>
      <c r="E33" s="237" t="s">
        <v>17</v>
      </c>
      <c r="F33" s="238"/>
      <c r="G33" s="239"/>
    </row>
    <row r="34" spans="1:7" ht="12" customHeight="1" x14ac:dyDescent="0.25">
      <c r="A34" s="252"/>
      <c r="B34" s="118"/>
      <c r="C34" s="252"/>
      <c r="D34" s="252"/>
      <c r="E34" s="252"/>
      <c r="F34" s="252"/>
      <c r="G34" s="252"/>
    </row>
    <row r="35" spans="1:7" ht="15.75" x14ac:dyDescent="0.25">
      <c r="A35" s="252"/>
      <c r="B35" s="252"/>
      <c r="C35" s="257"/>
      <c r="D35" s="257"/>
      <c r="E35" s="257"/>
      <c r="F35" s="257"/>
      <c r="G35" s="118"/>
    </row>
    <row r="36" spans="1:7" ht="15.75" x14ac:dyDescent="0.25">
      <c r="A36" s="252"/>
      <c r="B36" s="252"/>
      <c r="C36" s="247" t="s">
        <v>18</v>
      </c>
      <c r="D36" s="240"/>
      <c r="E36" s="241"/>
      <c r="F36" s="240"/>
      <c r="G36" s="240"/>
    </row>
    <row r="37" spans="1:7" ht="15.75" x14ac:dyDescent="0.25">
      <c r="A37" s="252"/>
      <c r="B37" s="252"/>
      <c r="C37" s="373" t="s">
        <v>19</v>
      </c>
      <c r="D37" s="373"/>
      <c r="E37" s="373"/>
      <c r="F37" s="373"/>
      <c r="G37" s="373"/>
    </row>
    <row r="38" spans="1:7" ht="15.75" x14ac:dyDescent="0.25">
      <c r="A38" s="252"/>
      <c r="B38" s="251" t="s">
        <v>20</v>
      </c>
      <c r="C38" s="248" t="s">
        <v>523</v>
      </c>
      <c r="D38" s="251"/>
      <c r="E38" s="195"/>
      <c r="F38" s="251"/>
      <c r="G38" s="197"/>
    </row>
    <row r="39" spans="1:7" ht="15.75" x14ac:dyDescent="0.25">
      <c r="A39" s="252"/>
      <c r="B39" s="252"/>
      <c r="C39" s="252"/>
      <c r="D39" s="252"/>
      <c r="E39" s="252"/>
      <c r="F39" s="252"/>
      <c r="G39" s="252"/>
    </row>
    <row r="40" spans="1:7" ht="15.75" x14ac:dyDescent="0.25">
      <c r="A40" s="252"/>
      <c r="B40" s="252"/>
      <c r="C40" s="252"/>
      <c r="D40" s="252"/>
      <c r="E40" s="252"/>
      <c r="F40" s="252"/>
      <c r="G40" s="252"/>
    </row>
    <row r="41" spans="1:7" ht="15.75" x14ac:dyDescent="0.25">
      <c r="A41" s="252"/>
      <c r="B41" s="252"/>
      <c r="C41" s="252"/>
      <c r="D41" s="252"/>
      <c r="E41" s="252"/>
      <c r="F41" s="252"/>
      <c r="G41" s="252"/>
    </row>
    <row r="42" spans="1:7" ht="15.75" x14ac:dyDescent="0.25">
      <c r="A42" s="252"/>
      <c r="B42" s="252"/>
      <c r="C42" s="252"/>
      <c r="D42" s="252"/>
      <c r="E42" s="252"/>
      <c r="F42" s="252"/>
      <c r="G42" s="252"/>
    </row>
    <row r="43" spans="1:7" ht="15.75" x14ac:dyDescent="0.25">
      <c r="A43" s="252"/>
      <c r="B43" s="252"/>
      <c r="C43" s="252"/>
      <c r="D43" s="252"/>
      <c r="E43" s="252"/>
      <c r="F43" s="252"/>
      <c r="G43" s="252"/>
    </row>
    <row r="44" spans="1:7" ht="15.75" x14ac:dyDescent="0.25">
      <c r="A44" s="252"/>
      <c r="B44" s="252"/>
      <c r="C44" s="252"/>
      <c r="D44" s="252"/>
      <c r="E44" s="252"/>
      <c r="F44" s="252"/>
      <c r="G44" s="252"/>
    </row>
    <row r="45" spans="1:7" ht="24" customHeight="1" x14ac:dyDescent="0.25">
      <c r="A45" s="252"/>
      <c r="B45" s="252"/>
      <c r="C45" s="252"/>
      <c r="D45" s="252"/>
      <c r="E45" s="252"/>
      <c r="F45" s="252"/>
      <c r="G45" s="252"/>
    </row>
  </sheetData>
  <mergeCells count="5">
    <mergeCell ref="C37:G37"/>
    <mergeCell ref="C14:E14"/>
    <mergeCell ref="C19:E19"/>
    <mergeCell ref="C20:E20"/>
    <mergeCell ref="C24:G24"/>
  </mergeCells>
  <pageMargins left="0.23622047244094491" right="0.23622047244094491"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KJ38"/>
  <sheetViews>
    <sheetView zoomScale="80" zoomScaleNormal="80" workbookViewId="0">
      <selection activeCell="H10" sqref="H10"/>
    </sheetView>
  </sheetViews>
  <sheetFormatPr defaultColWidth="10.5" defaultRowHeight="16.5" x14ac:dyDescent="0.3"/>
  <cols>
    <col min="1" max="1" width="15.875" style="275" customWidth="1"/>
    <col min="2" max="2" width="36.625" style="302" customWidth="1"/>
    <col min="3" max="3" width="3.75" style="275" customWidth="1"/>
    <col min="4" max="4" width="34.875" style="275" customWidth="1"/>
    <col min="5" max="5" width="3" style="275" customWidth="1"/>
    <col min="6" max="6" width="29.5" style="275" customWidth="1"/>
    <col min="7" max="7" width="3" style="275" customWidth="1"/>
    <col min="8" max="8" width="29.5" style="275" customWidth="1"/>
    <col min="9" max="9" width="3" style="275" customWidth="1"/>
    <col min="10" max="10" width="39.5" style="275" customWidth="1"/>
    <col min="11" max="11" width="3" style="275" customWidth="1"/>
    <col min="12" max="12" width="39.5" style="275" customWidth="1"/>
    <col min="13" max="13" width="3" style="275" customWidth="1"/>
    <col min="14" max="14" width="39.5" style="275" customWidth="1"/>
    <col min="15" max="15" width="3" style="275" customWidth="1"/>
    <col min="16" max="16" width="39.5" style="275" customWidth="1"/>
    <col min="17" max="17" width="3" style="275" customWidth="1"/>
    <col min="18" max="18" width="39.5" style="275" customWidth="1"/>
    <col min="19" max="19" width="3" style="275" customWidth="1"/>
    <col min="20" max="16384" width="10.5" style="275"/>
  </cols>
  <sheetData>
    <row r="1" spans="1:296" ht="27" x14ac:dyDescent="0.45">
      <c r="A1" s="266" t="s">
        <v>189</v>
      </c>
    </row>
    <row r="3" spans="1:296" s="163" customFormat="1" ht="99" x14ac:dyDescent="0.25">
      <c r="A3" s="164"/>
      <c r="B3" s="344" t="s">
        <v>84</v>
      </c>
      <c r="C3" s="164"/>
      <c r="D3" s="330" t="s">
        <v>85</v>
      </c>
      <c r="E3" s="331"/>
      <c r="F3" s="330" t="s">
        <v>86</v>
      </c>
      <c r="G3" s="331"/>
      <c r="H3" s="330" t="s">
        <v>87</v>
      </c>
      <c r="I3" s="329"/>
      <c r="J3" s="332" t="s">
        <v>88</v>
      </c>
      <c r="K3" s="342"/>
      <c r="L3" s="343" t="s">
        <v>89</v>
      </c>
      <c r="M3" s="342"/>
      <c r="N3" s="343" t="s">
        <v>90</v>
      </c>
      <c r="O3" s="342"/>
      <c r="P3" s="343" t="s">
        <v>91</v>
      </c>
      <c r="Q3" s="342"/>
      <c r="R3" s="343" t="s">
        <v>92</v>
      </c>
      <c r="S3" s="342"/>
    </row>
    <row r="4" spans="1:296" s="5" customFormat="1" ht="19.5" x14ac:dyDescent="0.25">
      <c r="B4" s="3"/>
      <c r="C4" s="2"/>
      <c r="D4" s="3"/>
      <c r="E4" s="2"/>
      <c r="F4" s="3"/>
      <c r="G4" s="2"/>
      <c r="H4" s="3"/>
      <c r="I4" s="2"/>
      <c r="J4" s="4"/>
      <c r="L4" s="4"/>
      <c r="N4" s="4"/>
      <c r="P4" s="4"/>
      <c r="R4" s="4"/>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row>
    <row r="5" spans="1:296" s="28" customFormat="1" ht="31.5" x14ac:dyDescent="0.25">
      <c r="A5" s="38" t="s">
        <v>108</v>
      </c>
      <c r="B5" s="264" t="s">
        <v>192</v>
      </c>
      <c r="C5" s="27"/>
      <c r="D5" s="7" t="s">
        <v>50</v>
      </c>
      <c r="E5" s="27"/>
      <c r="F5" s="39"/>
      <c r="G5" s="27"/>
      <c r="H5" s="39"/>
      <c r="I5" s="27"/>
      <c r="J5" s="299"/>
    </row>
    <row r="6" spans="1:296" s="5" customFormat="1" ht="19.5" x14ac:dyDescent="0.25">
      <c r="B6" s="3"/>
      <c r="C6" s="2"/>
      <c r="D6" s="3"/>
      <c r="E6" s="2"/>
      <c r="F6" s="3"/>
      <c r="G6" s="2"/>
      <c r="H6" s="3"/>
      <c r="I6" s="2"/>
      <c r="J6" s="4"/>
      <c r="L6" s="4"/>
      <c r="N6" s="4"/>
      <c r="P6" s="4"/>
      <c r="R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row>
    <row r="7" spans="1:296" s="28" customFormat="1" ht="141.75" x14ac:dyDescent="0.25">
      <c r="A7" s="38" t="s">
        <v>190</v>
      </c>
      <c r="B7" s="264" t="s">
        <v>191</v>
      </c>
      <c r="C7" s="27"/>
      <c r="D7" s="298" t="s">
        <v>495</v>
      </c>
      <c r="E7" s="29"/>
      <c r="F7" s="30"/>
      <c r="G7" s="29"/>
      <c r="H7" s="30"/>
      <c r="I7" s="29"/>
      <c r="J7" s="288"/>
      <c r="L7" s="289"/>
      <c r="N7" s="289"/>
      <c r="P7" s="289"/>
      <c r="R7" s="289"/>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c r="IW7" s="27"/>
      <c r="IX7" s="27"/>
      <c r="IY7" s="27"/>
      <c r="IZ7" s="27"/>
      <c r="JA7" s="27"/>
      <c r="JB7" s="27"/>
      <c r="JC7" s="27"/>
      <c r="JD7" s="27"/>
      <c r="JE7" s="27"/>
      <c r="JF7" s="27"/>
      <c r="JG7" s="27"/>
      <c r="JH7" s="27"/>
      <c r="JI7" s="27"/>
      <c r="JJ7" s="27"/>
      <c r="JK7" s="27"/>
      <c r="JL7" s="27"/>
      <c r="JM7" s="27"/>
      <c r="JN7" s="27"/>
      <c r="JO7" s="27"/>
      <c r="JP7" s="27"/>
      <c r="JQ7" s="27"/>
      <c r="JR7" s="27"/>
      <c r="JS7" s="27"/>
      <c r="JT7" s="27"/>
      <c r="JU7" s="27"/>
      <c r="JV7" s="27"/>
      <c r="JW7" s="27"/>
      <c r="JX7" s="27"/>
      <c r="JY7" s="27"/>
      <c r="JZ7" s="27"/>
      <c r="KA7" s="27"/>
      <c r="KB7" s="27"/>
      <c r="KC7" s="27"/>
      <c r="KD7" s="27"/>
      <c r="KE7" s="27"/>
      <c r="KF7" s="27"/>
      <c r="KG7" s="27"/>
      <c r="KH7" s="27"/>
      <c r="KI7" s="27"/>
      <c r="KJ7" s="27"/>
    </row>
    <row r="8" spans="1:296" s="5" customFormat="1" ht="19.5" x14ac:dyDescent="0.25">
      <c r="B8" s="3"/>
      <c r="C8" s="2"/>
      <c r="D8" s="3"/>
      <c r="E8" s="2"/>
      <c r="F8" s="3"/>
      <c r="G8" s="2"/>
      <c r="H8" s="3"/>
      <c r="I8" s="2"/>
      <c r="J8" s="4"/>
      <c r="L8" s="4"/>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row>
    <row r="9" spans="1:296" s="294" customFormat="1" ht="15.75" x14ac:dyDescent="0.25">
      <c r="A9" s="290"/>
      <c r="B9" s="23" t="s">
        <v>193</v>
      </c>
      <c r="C9" s="291"/>
      <c r="D9" s="300"/>
      <c r="E9" s="291"/>
      <c r="F9" s="300"/>
      <c r="G9" s="292"/>
      <c r="H9" s="300"/>
      <c r="I9" s="292"/>
      <c r="J9" s="301"/>
      <c r="K9" s="293"/>
      <c r="L9" s="301"/>
      <c r="M9" s="293"/>
      <c r="N9" s="301"/>
      <c r="O9" s="293"/>
      <c r="P9" s="301"/>
      <c r="Q9" s="293"/>
      <c r="R9" s="301"/>
      <c r="S9" s="293"/>
    </row>
    <row r="10" spans="1:296" s="294" customFormat="1" ht="31.5" x14ac:dyDescent="0.25">
      <c r="A10" s="279"/>
      <c r="B10" s="20" t="s">
        <v>194</v>
      </c>
      <c r="C10" s="280"/>
      <c r="D10" s="10" t="s">
        <v>545</v>
      </c>
      <c r="E10" s="280"/>
      <c r="F10" s="102"/>
      <c r="G10" s="295"/>
      <c r="H10" s="102" t="s">
        <v>555</v>
      </c>
      <c r="I10" s="295"/>
      <c r="J10" s="413"/>
      <c r="K10" s="5"/>
      <c r="L10" s="289"/>
      <c r="M10" s="5"/>
      <c r="N10" s="289"/>
      <c r="O10" s="5"/>
      <c r="P10" s="289"/>
      <c r="Q10" s="5"/>
      <c r="R10" s="289"/>
      <c r="S10" s="5"/>
    </row>
    <row r="11" spans="1:296" s="294" customFormat="1" ht="31.5" x14ac:dyDescent="0.25">
      <c r="A11" s="279"/>
      <c r="B11" s="20" t="s">
        <v>195</v>
      </c>
      <c r="C11" s="280"/>
      <c r="D11" s="10" t="s">
        <v>545</v>
      </c>
      <c r="E11" s="280"/>
      <c r="F11" s="102"/>
      <c r="G11" s="295"/>
      <c r="H11" s="102" t="s">
        <v>556</v>
      </c>
      <c r="I11" s="295"/>
      <c r="J11" s="411"/>
      <c r="K11" s="28"/>
      <c r="L11" s="289"/>
      <c r="M11" s="28"/>
      <c r="N11" s="289"/>
      <c r="O11" s="28"/>
      <c r="P11" s="289"/>
      <c r="Q11" s="28"/>
      <c r="R11" s="289"/>
      <c r="S11" s="28"/>
    </row>
    <row r="12" spans="1:296" s="294" customFormat="1" ht="19.5" x14ac:dyDescent="0.3">
      <c r="A12" s="279"/>
      <c r="B12" s="21" t="s">
        <v>196</v>
      </c>
      <c r="C12" s="280"/>
      <c r="D12" s="361">
        <v>122798919</v>
      </c>
      <c r="E12" s="280"/>
      <c r="F12" s="10" t="s">
        <v>570</v>
      </c>
      <c r="G12" s="275"/>
      <c r="H12" s="102" t="s">
        <v>575</v>
      </c>
      <c r="I12" s="275"/>
      <c r="J12" s="411"/>
      <c r="K12" s="5"/>
      <c r="L12" s="289"/>
      <c r="M12" s="5"/>
      <c r="N12" s="289"/>
      <c r="O12" s="5"/>
      <c r="P12" s="289"/>
      <c r="Q12" s="5"/>
      <c r="R12" s="289"/>
      <c r="S12" s="5"/>
    </row>
    <row r="13" spans="1:296" s="294" customFormat="1" x14ac:dyDescent="0.3">
      <c r="A13" s="279"/>
      <c r="B13" s="21" t="s">
        <v>557</v>
      </c>
      <c r="C13" s="280"/>
      <c r="D13" s="361">
        <v>7867945294</v>
      </c>
      <c r="E13" s="280"/>
      <c r="F13" s="10" t="s">
        <v>571</v>
      </c>
      <c r="G13" s="275"/>
      <c r="H13" s="102" t="s">
        <v>575</v>
      </c>
      <c r="I13" s="275"/>
      <c r="J13" s="411"/>
      <c r="K13" s="293"/>
      <c r="L13" s="289"/>
      <c r="M13" s="293"/>
      <c r="N13" s="289"/>
      <c r="O13" s="293"/>
      <c r="P13" s="289"/>
      <c r="Q13" s="293"/>
      <c r="R13" s="289"/>
      <c r="S13" s="293"/>
    </row>
    <row r="14" spans="1:296" s="294" customFormat="1" x14ac:dyDescent="0.3">
      <c r="A14" s="279"/>
      <c r="B14" s="21" t="s">
        <v>197</v>
      </c>
      <c r="C14" s="280"/>
      <c r="D14" s="361">
        <v>622411</v>
      </c>
      <c r="E14" s="280"/>
      <c r="F14" s="10" t="s">
        <v>572</v>
      </c>
      <c r="G14" s="275"/>
      <c r="H14" s="102" t="s">
        <v>575</v>
      </c>
      <c r="I14" s="275"/>
      <c r="J14" s="411"/>
      <c r="K14" s="293"/>
      <c r="L14" s="289"/>
      <c r="M14" s="293"/>
      <c r="N14" s="289"/>
      <c r="O14" s="293"/>
      <c r="P14" s="289"/>
      <c r="Q14" s="293"/>
      <c r="R14" s="289"/>
      <c r="S14" s="293"/>
    </row>
    <row r="15" spans="1:296" s="294" customFormat="1" x14ac:dyDescent="0.3">
      <c r="A15" s="279"/>
      <c r="B15" s="21" t="s">
        <v>558</v>
      </c>
      <c r="C15" s="280"/>
      <c r="D15" s="361">
        <v>74473694</v>
      </c>
      <c r="E15" s="280"/>
      <c r="F15" s="10" t="s">
        <v>571</v>
      </c>
      <c r="G15" s="275"/>
      <c r="H15" s="102" t="s">
        <v>575</v>
      </c>
      <c r="I15" s="275"/>
      <c r="J15" s="411"/>
      <c r="K15" s="293"/>
      <c r="L15" s="289"/>
      <c r="M15" s="293"/>
      <c r="N15" s="289"/>
      <c r="O15" s="293"/>
      <c r="P15" s="289"/>
      <c r="Q15" s="293"/>
      <c r="R15" s="289"/>
      <c r="S15" s="293"/>
    </row>
    <row r="16" spans="1:296" s="294" customFormat="1" x14ac:dyDescent="0.3">
      <c r="A16" s="279"/>
      <c r="B16" s="21" t="s">
        <v>559</v>
      </c>
      <c r="C16" s="280"/>
      <c r="D16" s="361">
        <v>10842.45</v>
      </c>
      <c r="E16" s="280"/>
      <c r="F16" s="10" t="s">
        <v>573</v>
      </c>
      <c r="G16" s="275"/>
      <c r="H16" s="102" t="s">
        <v>576</v>
      </c>
      <c r="I16" s="275"/>
      <c r="J16" s="411"/>
      <c r="K16" s="275"/>
      <c r="L16" s="289"/>
      <c r="M16" s="275"/>
      <c r="N16" s="289"/>
      <c r="O16" s="275"/>
      <c r="P16" s="289"/>
      <c r="Q16" s="275"/>
      <c r="R16" s="289"/>
      <c r="S16" s="275"/>
    </row>
    <row r="17" spans="1:19" s="294" customFormat="1" x14ac:dyDescent="0.3">
      <c r="A17" s="279"/>
      <c r="B17" s="21" t="s">
        <v>559</v>
      </c>
      <c r="C17" s="280"/>
      <c r="D17" s="361">
        <v>54212250</v>
      </c>
      <c r="E17" s="280"/>
      <c r="F17" s="10" t="s">
        <v>571</v>
      </c>
      <c r="G17" s="275"/>
      <c r="H17" s="102" t="s">
        <v>576</v>
      </c>
      <c r="I17" s="275"/>
      <c r="J17" s="411"/>
      <c r="K17" s="275"/>
      <c r="L17" s="289"/>
      <c r="M17" s="275"/>
      <c r="N17" s="289"/>
      <c r="O17" s="275"/>
      <c r="P17" s="289"/>
      <c r="Q17" s="275"/>
      <c r="R17" s="289"/>
      <c r="S17" s="275"/>
    </row>
    <row r="18" spans="1:19" s="294" customFormat="1" x14ac:dyDescent="0.3">
      <c r="A18" s="279"/>
      <c r="B18" s="21" t="s">
        <v>560</v>
      </c>
      <c r="C18" s="280"/>
      <c r="D18" s="361">
        <v>13606.59</v>
      </c>
      <c r="E18" s="280"/>
      <c r="F18" s="10" t="s">
        <v>573</v>
      </c>
      <c r="G18" s="275"/>
      <c r="H18" s="102" t="s">
        <v>576</v>
      </c>
      <c r="I18" s="275"/>
      <c r="J18" s="411"/>
      <c r="K18" s="275"/>
      <c r="L18" s="289"/>
      <c r="M18" s="275"/>
      <c r="N18" s="289"/>
      <c r="O18" s="275"/>
      <c r="P18" s="289"/>
      <c r="Q18" s="275"/>
      <c r="R18" s="289"/>
      <c r="S18" s="275"/>
    </row>
    <row r="19" spans="1:19" s="294" customFormat="1" x14ac:dyDescent="0.3">
      <c r="A19" s="279"/>
      <c r="B19" s="21" t="s">
        <v>560</v>
      </c>
      <c r="C19" s="280"/>
      <c r="D19" s="361">
        <v>39250017</v>
      </c>
      <c r="E19" s="280"/>
      <c r="F19" s="10" t="s">
        <v>571</v>
      </c>
      <c r="G19" s="275"/>
      <c r="H19" s="102" t="s">
        <v>576</v>
      </c>
      <c r="I19" s="275"/>
      <c r="J19" s="411"/>
      <c r="K19" s="275"/>
      <c r="L19" s="289"/>
      <c r="M19" s="275"/>
      <c r="N19" s="289"/>
      <c r="O19" s="275"/>
      <c r="P19" s="289"/>
      <c r="Q19" s="275"/>
      <c r="R19" s="289"/>
      <c r="S19" s="275"/>
    </row>
    <row r="20" spans="1:19" s="294" customFormat="1" x14ac:dyDescent="0.3">
      <c r="A20" s="279"/>
      <c r="B20" s="21" t="s">
        <v>561</v>
      </c>
      <c r="C20" s="280"/>
      <c r="D20" s="361">
        <v>50000</v>
      </c>
      <c r="E20" s="280"/>
      <c r="F20" s="10" t="s">
        <v>573</v>
      </c>
      <c r="G20" s="275"/>
      <c r="H20" s="102" t="s">
        <v>576</v>
      </c>
      <c r="I20" s="275"/>
      <c r="J20" s="411"/>
      <c r="K20" s="275"/>
      <c r="L20" s="289"/>
      <c r="M20" s="275"/>
      <c r="N20" s="289"/>
      <c r="O20" s="275"/>
      <c r="P20" s="289"/>
      <c r="Q20" s="275"/>
      <c r="R20" s="289"/>
      <c r="S20" s="275"/>
    </row>
    <row r="21" spans="1:19" s="294" customFormat="1" x14ac:dyDescent="0.3">
      <c r="A21" s="279"/>
      <c r="B21" s="21" t="s">
        <v>561</v>
      </c>
      <c r="C21" s="280"/>
      <c r="D21" s="361">
        <v>8000000</v>
      </c>
      <c r="E21" s="280"/>
      <c r="F21" s="10" t="s">
        <v>571</v>
      </c>
      <c r="G21" s="275"/>
      <c r="H21" s="102" t="s">
        <v>576</v>
      </c>
      <c r="I21" s="275"/>
      <c r="J21" s="411"/>
      <c r="K21" s="275"/>
      <c r="L21" s="289"/>
      <c r="M21" s="275"/>
      <c r="N21" s="289"/>
      <c r="O21" s="275"/>
      <c r="P21" s="289"/>
      <c r="Q21" s="275"/>
      <c r="R21" s="289"/>
      <c r="S21" s="275"/>
    </row>
    <row r="22" spans="1:19" s="294" customFormat="1" x14ac:dyDescent="0.3">
      <c r="A22" s="279"/>
      <c r="B22" s="21" t="s">
        <v>562</v>
      </c>
      <c r="C22" s="280"/>
      <c r="D22" s="361">
        <v>855.08</v>
      </c>
      <c r="E22" s="280"/>
      <c r="F22" s="10" t="s">
        <v>573</v>
      </c>
      <c r="G22" s="275"/>
      <c r="H22" s="102" t="s">
        <v>576</v>
      </c>
      <c r="I22" s="275"/>
      <c r="J22" s="411"/>
      <c r="K22" s="275"/>
      <c r="L22" s="289"/>
      <c r="M22" s="275"/>
      <c r="N22" s="289"/>
      <c r="O22" s="275"/>
      <c r="P22" s="289"/>
      <c r="Q22" s="275"/>
      <c r="R22" s="289"/>
      <c r="S22" s="275"/>
    </row>
    <row r="23" spans="1:19" s="294" customFormat="1" x14ac:dyDescent="0.3">
      <c r="A23" s="279"/>
      <c r="B23" s="21" t="s">
        <v>562</v>
      </c>
      <c r="C23" s="280"/>
      <c r="D23" s="361">
        <v>1360200</v>
      </c>
      <c r="E23" s="280"/>
      <c r="F23" s="10" t="s">
        <v>571</v>
      </c>
      <c r="G23" s="275"/>
      <c r="H23" s="102" t="s">
        <v>576</v>
      </c>
      <c r="I23" s="275"/>
      <c r="J23" s="411"/>
      <c r="K23" s="275"/>
      <c r="L23" s="289"/>
      <c r="M23" s="275"/>
      <c r="N23" s="289"/>
      <c r="O23" s="275"/>
      <c r="P23" s="289"/>
      <c r="Q23" s="275"/>
      <c r="R23" s="289"/>
      <c r="S23" s="275"/>
    </row>
    <row r="24" spans="1:19" s="294" customFormat="1" x14ac:dyDescent="0.3">
      <c r="A24" s="279"/>
      <c r="B24" s="21" t="s">
        <v>563</v>
      </c>
      <c r="C24" s="280"/>
      <c r="D24" s="361">
        <v>4.53</v>
      </c>
      <c r="E24" s="280"/>
      <c r="F24" s="10" t="s">
        <v>573</v>
      </c>
      <c r="G24" s="275"/>
      <c r="H24" s="102" t="s">
        <v>576</v>
      </c>
      <c r="I24" s="275"/>
      <c r="J24" s="411"/>
      <c r="K24" s="275"/>
      <c r="L24" s="289"/>
      <c r="M24" s="275"/>
      <c r="N24" s="289"/>
      <c r="O24" s="275"/>
      <c r="P24" s="289"/>
      <c r="Q24" s="275"/>
      <c r="R24" s="289"/>
      <c r="S24" s="275"/>
    </row>
    <row r="25" spans="1:19" s="294" customFormat="1" x14ac:dyDescent="0.3">
      <c r="A25" s="279"/>
      <c r="B25" s="21" t="s">
        <v>563</v>
      </c>
      <c r="C25" s="280"/>
      <c r="D25" s="361">
        <v>102048</v>
      </c>
      <c r="E25" s="280"/>
      <c r="F25" s="10" t="s">
        <v>571</v>
      </c>
      <c r="G25" s="275"/>
      <c r="H25" s="102" t="s">
        <v>576</v>
      </c>
      <c r="I25" s="275"/>
      <c r="J25" s="411"/>
      <c r="K25" s="275"/>
      <c r="L25" s="289"/>
      <c r="M25" s="275"/>
      <c r="N25" s="289"/>
      <c r="O25" s="275"/>
      <c r="P25" s="289"/>
      <c r="Q25" s="275"/>
      <c r="R25" s="289"/>
      <c r="S25" s="275"/>
    </row>
    <row r="26" spans="1:19" s="294" customFormat="1" x14ac:dyDescent="0.3">
      <c r="A26" s="279"/>
      <c r="B26" s="21" t="s">
        <v>564</v>
      </c>
      <c r="C26" s="280"/>
      <c r="D26" s="361">
        <v>44377</v>
      </c>
      <c r="E26" s="280"/>
      <c r="F26" s="10" t="s">
        <v>574</v>
      </c>
      <c r="G26" s="275"/>
      <c r="H26" s="102" t="s">
        <v>576</v>
      </c>
      <c r="I26" s="275"/>
      <c r="J26" s="411"/>
      <c r="K26" s="275"/>
      <c r="L26" s="289"/>
      <c r="M26" s="275"/>
      <c r="N26" s="289"/>
      <c r="O26" s="275"/>
      <c r="P26" s="289"/>
      <c r="Q26" s="275"/>
      <c r="R26" s="289"/>
      <c r="S26" s="275"/>
    </row>
    <row r="27" spans="1:19" s="294" customFormat="1" x14ac:dyDescent="0.3">
      <c r="A27" s="279"/>
      <c r="B27" s="21" t="s">
        <v>564</v>
      </c>
      <c r="C27" s="280"/>
      <c r="D27" s="361">
        <v>49201</v>
      </c>
      <c r="E27" s="280"/>
      <c r="F27" s="10" t="s">
        <v>571</v>
      </c>
      <c r="G27" s="275"/>
      <c r="H27" s="102" t="s">
        <v>576</v>
      </c>
      <c r="I27" s="275"/>
      <c r="J27" s="411"/>
      <c r="K27" s="275"/>
      <c r="L27" s="289"/>
      <c r="M27" s="275"/>
      <c r="N27" s="289"/>
      <c r="O27" s="275"/>
      <c r="P27" s="289"/>
      <c r="Q27" s="275"/>
      <c r="R27" s="289"/>
      <c r="S27" s="275"/>
    </row>
    <row r="28" spans="1:19" s="294" customFormat="1" x14ac:dyDescent="0.3">
      <c r="A28" s="279"/>
      <c r="B28" s="21" t="s">
        <v>565</v>
      </c>
      <c r="C28" s="280"/>
      <c r="D28" s="361">
        <v>1878089</v>
      </c>
      <c r="E28" s="280"/>
      <c r="F28" s="10" t="s">
        <v>574</v>
      </c>
      <c r="G28" s="275"/>
      <c r="H28" s="102" t="s">
        <v>577</v>
      </c>
      <c r="I28" s="275"/>
      <c r="J28" s="411"/>
      <c r="K28" s="275"/>
      <c r="L28" s="289"/>
      <c r="M28" s="275"/>
      <c r="N28" s="289"/>
      <c r="O28" s="275"/>
      <c r="P28" s="289"/>
      <c r="Q28" s="275"/>
      <c r="R28" s="289"/>
      <c r="S28" s="275"/>
    </row>
    <row r="29" spans="1:19" s="294" customFormat="1" x14ac:dyDescent="0.3">
      <c r="A29" s="279"/>
      <c r="B29" s="21" t="s">
        <v>565</v>
      </c>
      <c r="C29" s="280"/>
      <c r="D29" s="361"/>
      <c r="E29" s="280"/>
      <c r="F29" s="10" t="s">
        <v>571</v>
      </c>
      <c r="G29" s="275"/>
      <c r="H29" s="102" t="s">
        <v>577</v>
      </c>
      <c r="I29" s="275"/>
      <c r="J29" s="411"/>
      <c r="K29" s="275"/>
      <c r="L29" s="289"/>
      <c r="M29" s="275"/>
      <c r="N29" s="289"/>
      <c r="O29" s="275"/>
      <c r="P29" s="289"/>
      <c r="Q29" s="275"/>
      <c r="R29" s="289"/>
      <c r="S29" s="275"/>
    </row>
    <row r="30" spans="1:19" s="294" customFormat="1" x14ac:dyDescent="0.3">
      <c r="A30" s="279"/>
      <c r="B30" s="21" t="s">
        <v>566</v>
      </c>
      <c r="C30" s="280"/>
      <c r="D30" s="361">
        <v>1600870</v>
      </c>
      <c r="E30" s="280"/>
      <c r="F30" s="10" t="s">
        <v>574</v>
      </c>
      <c r="G30" s="275"/>
      <c r="H30" s="102" t="s">
        <v>577</v>
      </c>
      <c r="I30" s="275"/>
      <c r="J30" s="411"/>
      <c r="K30" s="275"/>
      <c r="L30" s="289"/>
      <c r="M30" s="275"/>
      <c r="N30" s="289"/>
      <c r="O30" s="275"/>
      <c r="P30" s="289"/>
      <c r="Q30" s="275"/>
      <c r="R30" s="289"/>
      <c r="S30" s="275"/>
    </row>
    <row r="31" spans="1:19" s="294" customFormat="1" x14ac:dyDescent="0.3">
      <c r="A31" s="279"/>
      <c r="B31" s="21" t="s">
        <v>566</v>
      </c>
      <c r="C31" s="280"/>
      <c r="D31" s="361"/>
      <c r="E31" s="280"/>
      <c r="F31" s="10" t="s">
        <v>571</v>
      </c>
      <c r="G31" s="275"/>
      <c r="H31" s="102" t="s">
        <v>577</v>
      </c>
      <c r="I31" s="275"/>
      <c r="J31" s="411"/>
      <c r="K31" s="275"/>
      <c r="L31" s="289"/>
      <c r="M31" s="275"/>
      <c r="N31" s="289"/>
      <c r="O31" s="275"/>
      <c r="P31" s="289"/>
      <c r="Q31" s="275"/>
      <c r="R31" s="289"/>
      <c r="S31" s="275"/>
    </row>
    <row r="32" spans="1:19" s="294" customFormat="1" x14ac:dyDescent="0.3">
      <c r="A32" s="279"/>
      <c r="B32" s="21" t="s">
        <v>567</v>
      </c>
      <c r="C32" s="280"/>
      <c r="D32" s="361">
        <v>364086</v>
      </c>
      <c r="E32" s="280"/>
      <c r="F32" s="10" t="s">
        <v>574</v>
      </c>
      <c r="G32" s="275"/>
      <c r="H32" s="102" t="s">
        <v>577</v>
      </c>
      <c r="I32" s="275"/>
      <c r="J32" s="411"/>
      <c r="K32" s="275"/>
      <c r="L32" s="289"/>
      <c r="M32" s="275"/>
      <c r="N32" s="289"/>
      <c r="O32" s="275"/>
      <c r="P32" s="289"/>
      <c r="Q32" s="275"/>
      <c r="R32" s="289"/>
      <c r="S32" s="275"/>
    </row>
    <row r="33" spans="1:19" s="294" customFormat="1" x14ac:dyDescent="0.3">
      <c r="A33" s="279"/>
      <c r="B33" s="21" t="s">
        <v>567</v>
      </c>
      <c r="C33" s="280"/>
      <c r="D33" s="361"/>
      <c r="E33" s="280"/>
      <c r="F33" s="10" t="s">
        <v>571</v>
      </c>
      <c r="G33" s="275"/>
      <c r="H33" s="102" t="s">
        <v>577</v>
      </c>
      <c r="I33" s="275"/>
      <c r="J33" s="411"/>
      <c r="K33" s="275"/>
      <c r="L33" s="289"/>
      <c r="M33" s="275"/>
      <c r="N33" s="289"/>
      <c r="O33" s="275"/>
      <c r="P33" s="289"/>
      <c r="Q33" s="275"/>
      <c r="R33" s="289"/>
      <c r="S33" s="275"/>
    </row>
    <row r="34" spans="1:19" s="294" customFormat="1" x14ac:dyDescent="0.3">
      <c r="A34" s="279"/>
      <c r="B34" s="21" t="s">
        <v>568</v>
      </c>
      <c r="C34" s="280"/>
      <c r="D34" s="361">
        <v>15957</v>
      </c>
      <c r="E34" s="280"/>
      <c r="F34" s="10" t="s">
        <v>574</v>
      </c>
      <c r="G34" s="275"/>
      <c r="H34" s="102" t="s">
        <v>577</v>
      </c>
      <c r="I34" s="275"/>
      <c r="J34" s="411"/>
      <c r="K34" s="275"/>
      <c r="L34" s="289"/>
      <c r="M34" s="275"/>
      <c r="N34" s="289"/>
      <c r="O34" s="275"/>
      <c r="P34" s="289"/>
      <c r="Q34" s="275"/>
      <c r="R34" s="289"/>
      <c r="S34" s="275"/>
    </row>
    <row r="35" spans="1:19" s="294" customFormat="1" x14ac:dyDescent="0.3">
      <c r="A35" s="364"/>
      <c r="B35" s="365" t="s">
        <v>568</v>
      </c>
      <c r="C35" s="366"/>
      <c r="D35" s="367"/>
      <c r="E35" s="366"/>
      <c r="F35" s="72" t="s">
        <v>571</v>
      </c>
      <c r="G35" s="275"/>
      <c r="H35" s="102" t="s">
        <v>577</v>
      </c>
      <c r="I35" s="275"/>
      <c r="J35" s="411"/>
      <c r="K35" s="275"/>
      <c r="L35" s="289"/>
      <c r="M35" s="275"/>
      <c r="N35" s="289"/>
      <c r="O35" s="275"/>
      <c r="P35" s="289"/>
      <c r="Q35" s="275"/>
      <c r="R35" s="289"/>
      <c r="S35" s="275"/>
    </row>
    <row r="36" spans="1:19" s="294" customFormat="1" x14ac:dyDescent="0.3">
      <c r="A36" s="364"/>
      <c r="B36" s="365" t="s">
        <v>569</v>
      </c>
      <c r="C36" s="366"/>
      <c r="D36" s="367">
        <v>1977</v>
      </c>
      <c r="E36" s="366"/>
      <c r="F36" s="72" t="s">
        <v>574</v>
      </c>
      <c r="G36" s="275"/>
      <c r="H36" s="102" t="s">
        <v>577</v>
      </c>
      <c r="I36" s="275"/>
      <c r="J36" s="411"/>
      <c r="K36" s="275"/>
      <c r="L36" s="289"/>
      <c r="M36" s="275"/>
      <c r="N36" s="289"/>
      <c r="O36" s="275"/>
      <c r="P36" s="289"/>
      <c r="Q36" s="275"/>
      <c r="R36" s="289"/>
      <c r="S36" s="275"/>
    </row>
    <row r="37" spans="1:19" s="294" customFormat="1" x14ac:dyDescent="0.3">
      <c r="A37" s="296"/>
      <c r="B37" s="22" t="s">
        <v>569</v>
      </c>
      <c r="C37" s="297"/>
      <c r="D37" s="362"/>
      <c r="E37" s="297"/>
      <c r="F37" s="13" t="s">
        <v>571</v>
      </c>
      <c r="G37" s="275"/>
      <c r="H37" s="369" t="s">
        <v>577</v>
      </c>
      <c r="I37" s="275"/>
      <c r="J37" s="412"/>
      <c r="K37" s="275"/>
      <c r="L37" s="289"/>
      <c r="M37" s="275"/>
      <c r="N37" s="289"/>
      <c r="O37" s="275"/>
      <c r="P37" s="289"/>
      <c r="Q37" s="275"/>
      <c r="R37" s="289"/>
      <c r="S37" s="275"/>
    </row>
    <row r="38" spans="1:19" x14ac:dyDescent="0.3">
      <c r="D38" s="363"/>
    </row>
  </sheetData>
  <mergeCells count="1">
    <mergeCell ref="J10:J37"/>
  </mergeCells>
  <hyperlinks>
    <hyperlink ref="B9" r:id="rId1" xr:uid="{00000000-0004-0000-0900-000000000000}"/>
  </hyperlinks>
  <pageMargins left="0.23622047244094491" right="0.23622047244094491" top="0.74803149606299213" bottom="0.74803149606299213" header="0.31496062992125984" footer="0.31496062992125984"/>
  <pageSetup paperSize="8" scale="95" fitToHeight="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J44"/>
  <sheetViews>
    <sheetView zoomScale="90" zoomScaleNormal="90" workbookViewId="0">
      <selection activeCell="D1" sqref="D1"/>
    </sheetView>
  </sheetViews>
  <sheetFormatPr defaultColWidth="10.5" defaultRowHeight="16.5" x14ac:dyDescent="0.3"/>
  <cols>
    <col min="1" max="1" width="15" style="275" customWidth="1"/>
    <col min="2" max="2" width="30.375" style="302" customWidth="1"/>
    <col min="3" max="3" width="4.875" style="275" customWidth="1"/>
    <col min="4" max="4" width="33.25" style="275" customWidth="1"/>
    <col min="5" max="5" width="4.875" style="275" customWidth="1"/>
    <col min="6" max="6" width="18" style="275" customWidth="1"/>
    <col min="7" max="7" width="3" style="275" customWidth="1"/>
    <col min="8" max="8" width="29.75" style="275" customWidth="1"/>
    <col min="9" max="9" width="3" style="275" customWidth="1"/>
    <col min="10" max="10" width="39.5" style="275" customWidth="1"/>
    <col min="11" max="11" width="3" style="275" customWidth="1"/>
    <col min="12" max="12" width="39.5" style="275" customWidth="1"/>
    <col min="13" max="13" width="3" style="275" customWidth="1"/>
    <col min="14" max="14" width="39.5" style="275" customWidth="1"/>
    <col min="15" max="15" width="3" style="275" customWidth="1"/>
    <col min="16" max="16" width="39.5" style="275" customWidth="1"/>
    <col min="17" max="17" width="3" style="275" customWidth="1"/>
    <col min="18" max="18" width="39.5" style="275" customWidth="1"/>
    <col min="19" max="19" width="3" style="275" customWidth="1"/>
    <col min="20" max="16384" width="10.5" style="275"/>
  </cols>
  <sheetData>
    <row r="1" spans="1:296" ht="27" x14ac:dyDescent="0.45">
      <c r="A1" s="266" t="s">
        <v>201</v>
      </c>
    </row>
    <row r="3" spans="1:296" s="28" customFormat="1" ht="173.25" x14ac:dyDescent="0.25">
      <c r="A3" s="38" t="s">
        <v>202</v>
      </c>
      <c r="B3" s="264" t="s">
        <v>203</v>
      </c>
      <c r="C3" s="27"/>
      <c r="D3" s="298" t="s">
        <v>495</v>
      </c>
      <c r="E3" s="29"/>
      <c r="F3" s="30"/>
      <c r="G3" s="29"/>
      <c r="H3" s="30"/>
      <c r="I3" s="29"/>
      <c r="J3" s="288"/>
      <c r="L3" s="289"/>
      <c r="N3" s="289"/>
      <c r="P3" s="289"/>
      <c r="R3" s="289"/>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c r="IQ3" s="27"/>
      <c r="IR3" s="27"/>
      <c r="IS3" s="27"/>
      <c r="IT3" s="27"/>
      <c r="IU3" s="27"/>
      <c r="IV3" s="27"/>
      <c r="IW3" s="27"/>
      <c r="IX3" s="27"/>
      <c r="IY3" s="27"/>
      <c r="IZ3" s="27"/>
      <c r="JA3" s="27"/>
      <c r="JB3" s="27"/>
      <c r="JC3" s="27"/>
      <c r="JD3" s="27"/>
      <c r="JE3" s="27"/>
      <c r="JF3" s="27"/>
      <c r="JG3" s="27"/>
      <c r="JH3" s="27"/>
      <c r="JI3" s="27"/>
      <c r="JJ3" s="27"/>
      <c r="JK3" s="27"/>
      <c r="JL3" s="27"/>
      <c r="JM3" s="27"/>
      <c r="JN3" s="27"/>
      <c r="JO3" s="27"/>
      <c r="JP3" s="27"/>
      <c r="JQ3" s="27"/>
      <c r="JR3" s="27"/>
      <c r="JS3" s="27"/>
      <c r="JT3" s="27"/>
      <c r="JU3" s="27"/>
      <c r="JV3" s="27"/>
      <c r="JW3" s="27"/>
      <c r="JX3" s="27"/>
      <c r="JY3" s="27"/>
      <c r="JZ3" s="27"/>
      <c r="KA3" s="27"/>
      <c r="KB3" s="27"/>
      <c r="KC3" s="27"/>
      <c r="KD3" s="27"/>
      <c r="KE3" s="27"/>
      <c r="KF3" s="27"/>
      <c r="KG3" s="27"/>
      <c r="KH3" s="27"/>
      <c r="KI3" s="27"/>
      <c r="KJ3" s="27"/>
    </row>
    <row r="4" spans="1:296" s="5" customFormat="1" ht="19.5" x14ac:dyDescent="0.25">
      <c r="B4" s="3"/>
      <c r="C4" s="2"/>
      <c r="D4" s="3"/>
      <c r="E4" s="2"/>
      <c r="F4" s="3"/>
      <c r="G4" s="2"/>
      <c r="H4" s="3"/>
      <c r="I4" s="2"/>
      <c r="J4" s="4"/>
      <c r="L4" s="4"/>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row>
    <row r="5" spans="1:296" s="163" customFormat="1" ht="99" x14ac:dyDescent="0.25">
      <c r="A5" s="164"/>
      <c r="B5" s="344" t="s">
        <v>84</v>
      </c>
      <c r="C5" s="164"/>
      <c r="D5" s="330" t="s">
        <v>85</v>
      </c>
      <c r="E5" s="331"/>
      <c r="F5" s="330" t="s">
        <v>86</v>
      </c>
      <c r="G5" s="331"/>
      <c r="H5" s="330" t="s">
        <v>87</v>
      </c>
      <c r="I5" s="329"/>
      <c r="J5" s="332" t="s">
        <v>88</v>
      </c>
      <c r="K5" s="342"/>
      <c r="L5" s="343" t="s">
        <v>89</v>
      </c>
      <c r="M5" s="342"/>
      <c r="N5" s="343" t="s">
        <v>90</v>
      </c>
      <c r="O5" s="342"/>
      <c r="P5" s="343" t="s">
        <v>91</v>
      </c>
      <c r="Q5" s="342"/>
      <c r="R5" s="343" t="s">
        <v>92</v>
      </c>
      <c r="S5" s="342"/>
    </row>
    <row r="6" spans="1:296" s="5" customFormat="1" ht="19.5" x14ac:dyDescent="0.25">
      <c r="B6" s="3"/>
      <c r="C6" s="2"/>
      <c r="D6" s="3"/>
      <c r="E6" s="2"/>
      <c r="F6" s="3"/>
      <c r="G6" s="2"/>
      <c r="H6" s="3"/>
      <c r="I6" s="2"/>
      <c r="J6" s="4"/>
      <c r="L6" s="4"/>
      <c r="N6" s="4"/>
      <c r="P6" s="4"/>
      <c r="R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row>
    <row r="7" spans="1:296" s="28" customFormat="1" ht="47.25" x14ac:dyDescent="0.25">
      <c r="A7" s="38" t="s">
        <v>108</v>
      </c>
      <c r="B7" s="264" t="s">
        <v>204</v>
      </c>
      <c r="C7" s="27"/>
      <c r="D7" s="7" t="s">
        <v>50</v>
      </c>
      <c r="E7" s="27"/>
      <c r="F7" s="39"/>
      <c r="G7" s="27"/>
      <c r="H7" s="39"/>
      <c r="I7" s="27"/>
      <c r="J7" s="299"/>
    </row>
    <row r="8" spans="1:296" s="5" customFormat="1" ht="19.5" x14ac:dyDescent="0.25">
      <c r="B8" s="3"/>
      <c r="C8" s="2"/>
      <c r="D8" s="3"/>
      <c r="E8" s="2"/>
      <c r="F8" s="3"/>
      <c r="G8" s="2"/>
      <c r="H8" s="3"/>
      <c r="I8" s="2"/>
      <c r="J8" s="4"/>
      <c r="L8" s="4"/>
      <c r="N8" s="4"/>
      <c r="P8" s="4"/>
      <c r="R8" s="4"/>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row>
    <row r="9" spans="1:296" s="294" customFormat="1" ht="15.75" x14ac:dyDescent="0.25">
      <c r="A9" s="290"/>
      <c r="B9" s="23" t="s">
        <v>193</v>
      </c>
      <c r="C9" s="291"/>
      <c r="D9" s="300"/>
      <c r="E9" s="291"/>
      <c r="F9" s="300"/>
      <c r="G9" s="292"/>
      <c r="H9" s="300"/>
      <c r="I9" s="292"/>
      <c r="J9" s="301"/>
      <c r="K9" s="293"/>
      <c r="L9" s="301"/>
      <c r="M9" s="293"/>
      <c r="N9" s="301"/>
      <c r="O9" s="293"/>
      <c r="P9" s="301"/>
      <c r="Q9" s="293"/>
      <c r="R9" s="301"/>
      <c r="S9" s="293"/>
    </row>
    <row r="10" spans="1:296" s="294" customFormat="1" ht="31.5" x14ac:dyDescent="0.3">
      <c r="A10" s="290"/>
      <c r="B10" s="19" t="s">
        <v>205</v>
      </c>
      <c r="C10" s="291"/>
      <c r="D10" s="8" t="s">
        <v>545</v>
      </c>
      <c r="E10" s="291"/>
      <c r="F10" s="102"/>
      <c r="G10" s="2"/>
      <c r="H10" s="345" t="s">
        <v>555</v>
      </c>
      <c r="I10" s="275"/>
      <c r="J10" s="414"/>
      <c r="K10" s="5"/>
      <c r="L10" s="289"/>
      <c r="M10" s="5"/>
      <c r="N10" s="289"/>
      <c r="O10" s="5"/>
      <c r="P10" s="289"/>
      <c r="Q10" s="5"/>
      <c r="R10" s="289"/>
      <c r="S10" s="5"/>
    </row>
    <row r="11" spans="1:296" s="294" customFormat="1" ht="31.5" x14ac:dyDescent="0.3">
      <c r="A11" s="279"/>
      <c r="B11" s="20" t="s">
        <v>206</v>
      </c>
      <c r="C11" s="280"/>
      <c r="D11" s="10" t="s">
        <v>545</v>
      </c>
      <c r="E11" s="280"/>
      <c r="F11" s="102"/>
      <c r="G11" s="275"/>
      <c r="H11" s="345" t="s">
        <v>578</v>
      </c>
      <c r="I11" s="275"/>
      <c r="J11" s="411"/>
      <c r="K11" s="28"/>
      <c r="L11" s="289"/>
      <c r="M11" s="28"/>
      <c r="N11" s="289"/>
      <c r="O11" s="28"/>
      <c r="P11" s="289"/>
      <c r="Q11" s="28"/>
      <c r="R11" s="289"/>
      <c r="S11" s="28"/>
    </row>
    <row r="12" spans="1:296" s="294" customFormat="1" ht="19.5" x14ac:dyDescent="0.3">
      <c r="A12" s="279"/>
      <c r="B12" s="21" t="s">
        <v>196</v>
      </c>
      <c r="C12" s="280"/>
      <c r="D12" s="361">
        <v>113919894</v>
      </c>
      <c r="E12" s="280"/>
      <c r="F12" s="10" t="s">
        <v>570</v>
      </c>
      <c r="G12" s="275"/>
      <c r="H12" s="345" t="s">
        <v>575</v>
      </c>
      <c r="I12" s="275"/>
      <c r="J12" s="411"/>
      <c r="K12" s="5"/>
      <c r="L12" s="289"/>
      <c r="M12" s="5"/>
      <c r="N12" s="289"/>
      <c r="O12" s="5"/>
      <c r="P12" s="289"/>
      <c r="Q12" s="5"/>
      <c r="R12" s="289"/>
      <c r="S12" s="5"/>
    </row>
    <row r="13" spans="1:296" s="294" customFormat="1" x14ac:dyDescent="0.3">
      <c r="A13" s="279"/>
      <c r="B13" s="21" t="s">
        <v>557</v>
      </c>
      <c r="C13" s="280"/>
      <c r="D13" s="361">
        <v>7273390359</v>
      </c>
      <c r="E13" s="280"/>
      <c r="F13" s="10" t="s">
        <v>571</v>
      </c>
      <c r="G13" s="275"/>
      <c r="H13" s="345" t="s">
        <v>575</v>
      </c>
      <c r="I13" s="275"/>
      <c r="J13" s="411"/>
      <c r="K13" s="293"/>
      <c r="L13" s="289"/>
      <c r="M13" s="293"/>
      <c r="N13" s="289"/>
      <c r="O13" s="293"/>
      <c r="P13" s="289"/>
      <c r="Q13" s="293"/>
      <c r="R13" s="289"/>
      <c r="S13" s="293"/>
    </row>
    <row r="14" spans="1:296" s="294" customFormat="1" x14ac:dyDescent="0.3">
      <c r="A14" s="279"/>
      <c r="B14" s="21" t="s">
        <v>198</v>
      </c>
      <c r="C14" s="280"/>
      <c r="D14" s="361">
        <v>224.68473870791371</v>
      </c>
      <c r="E14" s="280"/>
      <c r="F14" s="10" t="s">
        <v>589</v>
      </c>
      <c r="G14" s="275"/>
      <c r="H14" s="345" t="s">
        <v>575</v>
      </c>
      <c r="I14" s="275"/>
      <c r="J14" s="411"/>
      <c r="K14" s="293"/>
      <c r="L14" s="289"/>
      <c r="M14" s="293"/>
      <c r="N14" s="289"/>
      <c r="O14" s="293"/>
      <c r="P14" s="289"/>
      <c r="Q14" s="293"/>
      <c r="R14" s="289"/>
      <c r="S14" s="293"/>
    </row>
    <row r="15" spans="1:296" s="294" customFormat="1" x14ac:dyDescent="0.3">
      <c r="A15" s="279"/>
      <c r="B15" s="21" t="s">
        <v>579</v>
      </c>
      <c r="C15" s="280"/>
      <c r="D15" s="361">
        <v>149032.8358208955</v>
      </c>
      <c r="E15" s="280"/>
      <c r="F15" s="10" t="s">
        <v>571</v>
      </c>
      <c r="G15" s="275"/>
      <c r="H15" s="345" t="s">
        <v>575</v>
      </c>
      <c r="I15" s="275"/>
      <c r="J15" s="411"/>
      <c r="K15" s="293"/>
      <c r="L15" s="289"/>
      <c r="M15" s="293"/>
      <c r="N15" s="289"/>
      <c r="O15" s="293"/>
      <c r="P15" s="289"/>
      <c r="Q15" s="293"/>
      <c r="R15" s="289"/>
      <c r="S15" s="293"/>
    </row>
    <row r="16" spans="1:296" s="294" customFormat="1" x14ac:dyDescent="0.3">
      <c r="A16" s="279"/>
      <c r="B16" s="21" t="s">
        <v>560</v>
      </c>
      <c r="C16" s="280"/>
      <c r="D16" s="361">
        <v>21556.716</v>
      </c>
      <c r="E16" s="280"/>
      <c r="F16" s="10" t="s">
        <v>589</v>
      </c>
      <c r="G16" s="275"/>
      <c r="H16" s="345" t="s">
        <v>576</v>
      </c>
      <c r="I16" s="275"/>
      <c r="J16" s="411"/>
      <c r="K16" s="275"/>
      <c r="L16" s="289"/>
      <c r="M16" s="275"/>
      <c r="N16" s="289"/>
      <c r="O16" s="275"/>
      <c r="P16" s="289"/>
      <c r="Q16" s="275"/>
      <c r="R16" s="289"/>
      <c r="S16" s="275"/>
    </row>
    <row r="17" spans="1:19" s="294" customFormat="1" x14ac:dyDescent="0.3">
      <c r="A17" s="279"/>
      <c r="B17" s="21" t="s">
        <v>560</v>
      </c>
      <c r="C17" s="280"/>
      <c r="D17" s="361">
        <v>91657983</v>
      </c>
      <c r="E17" s="280"/>
      <c r="F17" s="10" t="s">
        <v>571</v>
      </c>
      <c r="G17" s="275"/>
      <c r="H17" s="345" t="s">
        <v>576</v>
      </c>
      <c r="I17" s="275"/>
      <c r="J17" s="411"/>
      <c r="K17" s="275"/>
      <c r="L17" s="289"/>
      <c r="M17" s="275"/>
      <c r="N17" s="289"/>
      <c r="O17" s="275"/>
      <c r="P17" s="289"/>
      <c r="Q17" s="275"/>
      <c r="R17" s="289"/>
      <c r="S17" s="275"/>
    </row>
    <row r="18" spans="1:19" s="294" customFormat="1" x14ac:dyDescent="0.3">
      <c r="A18" s="279"/>
      <c r="B18" s="21" t="s">
        <v>559</v>
      </c>
      <c r="C18" s="280"/>
      <c r="D18" s="361">
        <v>11</v>
      </c>
      <c r="E18" s="280"/>
      <c r="F18" s="10" t="s">
        <v>199</v>
      </c>
      <c r="G18" s="275"/>
      <c r="H18" s="345" t="s">
        <v>576</v>
      </c>
      <c r="I18" s="275"/>
      <c r="J18" s="411"/>
      <c r="K18" s="275"/>
      <c r="L18" s="289"/>
      <c r="M18" s="275"/>
      <c r="N18" s="289"/>
      <c r="O18" s="275"/>
      <c r="P18" s="289"/>
      <c r="Q18" s="275"/>
      <c r="R18" s="289"/>
      <c r="S18" s="275"/>
    </row>
    <row r="19" spans="1:19" s="294" customFormat="1" x14ac:dyDescent="0.3">
      <c r="A19" s="279"/>
      <c r="B19" s="21" t="s">
        <v>559</v>
      </c>
      <c r="C19" s="280"/>
      <c r="D19" s="361">
        <v>54212250</v>
      </c>
      <c r="E19" s="280"/>
      <c r="F19" s="10" t="s">
        <v>571</v>
      </c>
      <c r="G19" s="275"/>
      <c r="H19" s="345" t="s">
        <v>576</v>
      </c>
      <c r="I19" s="275"/>
      <c r="J19" s="411"/>
      <c r="K19" s="275"/>
      <c r="L19" s="289"/>
      <c r="M19" s="275"/>
      <c r="N19" s="289"/>
      <c r="O19" s="275"/>
      <c r="P19" s="289"/>
      <c r="Q19" s="275"/>
      <c r="R19" s="289"/>
      <c r="S19" s="275"/>
    </row>
    <row r="20" spans="1:19" s="294" customFormat="1" x14ac:dyDescent="0.3">
      <c r="A20" s="279"/>
      <c r="B20" s="21" t="s">
        <v>561</v>
      </c>
      <c r="C20" s="280"/>
      <c r="D20" s="361">
        <v>50000</v>
      </c>
      <c r="E20" s="280"/>
      <c r="F20" s="10" t="s">
        <v>573</v>
      </c>
      <c r="G20" s="275"/>
      <c r="H20" s="345" t="s">
        <v>576</v>
      </c>
      <c r="I20" s="275"/>
      <c r="J20" s="411"/>
      <c r="K20" s="275"/>
      <c r="L20" s="289"/>
      <c r="M20" s="275"/>
      <c r="N20" s="289"/>
      <c r="O20" s="275"/>
      <c r="P20" s="289"/>
      <c r="Q20" s="275"/>
      <c r="R20" s="289"/>
      <c r="S20" s="275"/>
    </row>
    <row r="21" spans="1:19" s="294" customFormat="1" x14ac:dyDescent="0.3">
      <c r="A21" s="279"/>
      <c r="B21" s="21" t="s">
        <v>561</v>
      </c>
      <c r="C21" s="280"/>
      <c r="D21" s="361">
        <v>8000000</v>
      </c>
      <c r="E21" s="280"/>
      <c r="F21" s="10" t="s">
        <v>571</v>
      </c>
      <c r="G21" s="275"/>
      <c r="H21" s="345" t="s">
        <v>576</v>
      </c>
      <c r="I21" s="275"/>
      <c r="J21" s="411"/>
      <c r="K21" s="275"/>
      <c r="L21" s="289"/>
      <c r="M21" s="275"/>
      <c r="N21" s="289"/>
      <c r="O21" s="275"/>
      <c r="P21" s="289"/>
      <c r="Q21" s="275"/>
      <c r="R21" s="289"/>
      <c r="S21" s="275"/>
    </row>
    <row r="22" spans="1:19" s="294" customFormat="1" x14ac:dyDescent="0.3">
      <c r="A22" s="279"/>
      <c r="B22" s="21" t="s">
        <v>562</v>
      </c>
      <c r="C22" s="280"/>
      <c r="D22" s="361">
        <v>855.07500000000005</v>
      </c>
      <c r="E22" s="280"/>
      <c r="F22" s="10" t="s">
        <v>573</v>
      </c>
      <c r="G22" s="275"/>
      <c r="H22" s="345" t="s">
        <v>576</v>
      </c>
      <c r="I22" s="275"/>
      <c r="J22" s="411"/>
      <c r="K22" s="275"/>
      <c r="L22" s="289"/>
      <c r="M22" s="275"/>
      <c r="N22" s="289"/>
      <c r="O22" s="275"/>
      <c r="P22" s="289"/>
      <c r="Q22" s="275"/>
      <c r="R22" s="289"/>
      <c r="S22" s="275"/>
    </row>
    <row r="23" spans="1:19" s="294" customFormat="1" x14ac:dyDescent="0.3">
      <c r="A23" s="279"/>
      <c r="B23" s="21" t="s">
        <v>562</v>
      </c>
      <c r="C23" s="280"/>
      <c r="D23" s="361">
        <v>1360200</v>
      </c>
      <c r="E23" s="280"/>
      <c r="F23" s="10" t="s">
        <v>571</v>
      </c>
      <c r="G23" s="275"/>
      <c r="H23" s="345" t="s">
        <v>576</v>
      </c>
      <c r="I23" s="275"/>
      <c r="J23" s="411"/>
      <c r="K23" s="275"/>
      <c r="L23" s="289"/>
      <c r="M23" s="275"/>
      <c r="N23" s="289"/>
      <c r="O23" s="275"/>
      <c r="P23" s="289"/>
      <c r="Q23" s="275"/>
      <c r="R23" s="289"/>
      <c r="S23" s="275"/>
    </row>
    <row r="24" spans="1:19" s="294" customFormat="1" x14ac:dyDescent="0.3">
      <c r="A24" s="279"/>
      <c r="B24" s="21" t="s">
        <v>563</v>
      </c>
      <c r="C24" s="280"/>
      <c r="D24" s="361">
        <v>5</v>
      </c>
      <c r="E24" s="280"/>
      <c r="F24" s="10" t="s">
        <v>573</v>
      </c>
      <c r="G24" s="275"/>
      <c r="H24" s="345" t="s">
        <v>576</v>
      </c>
      <c r="I24" s="275"/>
      <c r="J24" s="411"/>
      <c r="K24" s="275"/>
      <c r="L24" s="289"/>
      <c r="M24" s="275"/>
      <c r="N24" s="289"/>
      <c r="O24" s="275"/>
      <c r="P24" s="289"/>
      <c r="Q24" s="275"/>
      <c r="R24" s="289"/>
      <c r="S24" s="275"/>
    </row>
    <row r="25" spans="1:19" s="294" customFormat="1" x14ac:dyDescent="0.3">
      <c r="A25" s="279"/>
      <c r="B25" s="21" t="s">
        <v>563</v>
      </c>
      <c r="C25" s="280"/>
      <c r="D25" s="361">
        <v>102048.3</v>
      </c>
      <c r="E25" s="280"/>
      <c r="F25" s="10" t="s">
        <v>571</v>
      </c>
      <c r="G25" s="275"/>
      <c r="H25" s="345" t="s">
        <v>576</v>
      </c>
      <c r="I25" s="275"/>
      <c r="J25" s="411"/>
      <c r="K25" s="275"/>
      <c r="L25" s="289"/>
      <c r="M25" s="275"/>
      <c r="N25" s="289"/>
      <c r="O25" s="275"/>
      <c r="P25" s="289"/>
      <c r="Q25" s="275"/>
      <c r="R25" s="289"/>
      <c r="S25" s="275"/>
    </row>
    <row r="26" spans="1:19" s="294" customFormat="1" x14ac:dyDescent="0.3">
      <c r="A26" s="279"/>
      <c r="B26" s="21" t="s">
        <v>580</v>
      </c>
      <c r="C26" s="280"/>
      <c r="D26" s="361">
        <v>1795</v>
      </c>
      <c r="E26" s="280"/>
      <c r="F26" s="10" t="s">
        <v>574</v>
      </c>
      <c r="G26" s="275"/>
      <c r="H26" s="345" t="s">
        <v>576</v>
      </c>
      <c r="I26" s="275"/>
      <c r="J26" s="411"/>
      <c r="K26" s="275"/>
      <c r="L26" s="289"/>
      <c r="M26" s="275"/>
      <c r="N26" s="289"/>
      <c r="O26" s="275"/>
      <c r="P26" s="289"/>
      <c r="Q26" s="275"/>
      <c r="R26" s="289"/>
      <c r="S26" s="275"/>
    </row>
    <row r="27" spans="1:19" s="294" customFormat="1" x14ac:dyDescent="0.3">
      <c r="A27" s="279"/>
      <c r="B27" s="21" t="s">
        <v>580</v>
      </c>
      <c r="C27" s="280"/>
      <c r="D27" s="361">
        <v>218317.15</v>
      </c>
      <c r="E27" s="280"/>
      <c r="F27" s="10" t="s">
        <v>571</v>
      </c>
      <c r="G27" s="275"/>
      <c r="H27" s="345" t="s">
        <v>576</v>
      </c>
      <c r="I27" s="275"/>
      <c r="J27" s="411"/>
      <c r="K27" s="275"/>
      <c r="L27" s="289"/>
      <c r="M27" s="275"/>
      <c r="N27" s="289"/>
      <c r="O27" s="275"/>
      <c r="P27" s="289"/>
      <c r="Q27" s="275"/>
      <c r="R27" s="289"/>
      <c r="S27" s="275"/>
    </row>
    <row r="28" spans="1:19" s="294" customFormat="1" x14ac:dyDescent="0.3">
      <c r="A28" s="279"/>
      <c r="B28" s="21" t="s">
        <v>581</v>
      </c>
      <c r="C28" s="280"/>
      <c r="D28" s="361">
        <v>726140.19500000053</v>
      </c>
      <c r="E28" s="280"/>
      <c r="F28" s="10" t="s">
        <v>574</v>
      </c>
      <c r="G28" s="275"/>
      <c r="H28" s="345" t="s">
        <v>576</v>
      </c>
      <c r="I28" s="275"/>
      <c r="J28" s="411"/>
      <c r="K28" s="275"/>
      <c r="L28" s="289"/>
      <c r="M28" s="275"/>
      <c r="N28" s="289"/>
      <c r="O28" s="275"/>
      <c r="P28" s="289"/>
      <c r="Q28" s="275"/>
      <c r="R28" s="289"/>
      <c r="S28" s="275"/>
    </row>
    <row r="29" spans="1:19" s="294" customFormat="1" x14ac:dyDescent="0.3">
      <c r="A29" s="279"/>
      <c r="B29" s="21"/>
      <c r="C29" s="280"/>
      <c r="D29" s="361"/>
      <c r="E29" s="280"/>
      <c r="F29" s="10" t="s">
        <v>571</v>
      </c>
      <c r="G29" s="275"/>
      <c r="H29" s="345" t="s">
        <v>576</v>
      </c>
      <c r="I29" s="275"/>
      <c r="J29" s="411"/>
      <c r="K29" s="275"/>
      <c r="L29" s="289"/>
      <c r="M29" s="275"/>
      <c r="N29" s="289"/>
      <c r="O29" s="275"/>
      <c r="P29" s="289"/>
      <c r="Q29" s="275"/>
      <c r="R29" s="289"/>
      <c r="S29" s="275"/>
    </row>
    <row r="30" spans="1:19" s="294" customFormat="1" x14ac:dyDescent="0.3">
      <c r="A30" s="279"/>
      <c r="B30" s="21" t="s">
        <v>582</v>
      </c>
      <c r="C30" s="280"/>
      <c r="D30" s="361">
        <v>165634.25800000015</v>
      </c>
      <c r="E30" s="280"/>
      <c r="F30" s="10" t="s">
        <v>574</v>
      </c>
      <c r="G30" s="275"/>
      <c r="H30" s="345" t="s">
        <v>577</v>
      </c>
      <c r="I30" s="275"/>
      <c r="J30" s="411"/>
      <c r="K30" s="275"/>
      <c r="L30" s="289"/>
      <c r="M30" s="275"/>
      <c r="N30" s="289"/>
      <c r="O30" s="275"/>
      <c r="P30" s="289"/>
      <c r="Q30" s="275"/>
      <c r="R30" s="289"/>
      <c r="S30" s="275"/>
    </row>
    <row r="31" spans="1:19" s="294" customFormat="1" x14ac:dyDescent="0.3">
      <c r="A31" s="279"/>
      <c r="B31" s="21"/>
      <c r="C31" s="280"/>
      <c r="D31" s="361"/>
      <c r="E31" s="280"/>
      <c r="F31" s="10" t="s">
        <v>571</v>
      </c>
      <c r="G31" s="275"/>
      <c r="H31" s="345" t="s">
        <v>577</v>
      </c>
      <c r="I31" s="275"/>
      <c r="J31" s="411"/>
      <c r="K31" s="275"/>
      <c r="L31" s="289"/>
      <c r="M31" s="275"/>
      <c r="N31" s="289"/>
      <c r="O31" s="275"/>
      <c r="P31" s="289"/>
      <c r="Q31" s="275"/>
      <c r="R31" s="289"/>
      <c r="S31" s="275"/>
    </row>
    <row r="32" spans="1:19" s="294" customFormat="1" x14ac:dyDescent="0.3">
      <c r="A32" s="279"/>
      <c r="B32" s="21" t="s">
        <v>583</v>
      </c>
      <c r="C32" s="280"/>
      <c r="D32" s="361">
        <v>89203.511000000042</v>
      </c>
      <c r="E32" s="280"/>
      <c r="F32" s="10" t="s">
        <v>574</v>
      </c>
      <c r="G32" s="275"/>
      <c r="H32" s="345" t="s">
        <v>577</v>
      </c>
      <c r="I32" s="275"/>
      <c r="J32" s="411"/>
      <c r="K32" s="275"/>
      <c r="L32" s="289"/>
      <c r="M32" s="275"/>
      <c r="N32" s="289"/>
      <c r="O32" s="275"/>
      <c r="P32" s="289"/>
      <c r="Q32" s="275"/>
      <c r="R32" s="289"/>
      <c r="S32" s="275"/>
    </row>
    <row r="33" spans="1:19" s="294" customFormat="1" x14ac:dyDescent="0.3">
      <c r="A33" s="279"/>
      <c r="B33" s="21"/>
      <c r="C33" s="280"/>
      <c r="D33" s="361"/>
      <c r="E33" s="280"/>
      <c r="F33" s="10" t="s">
        <v>571</v>
      </c>
      <c r="G33" s="275"/>
      <c r="H33" s="345" t="s">
        <v>577</v>
      </c>
      <c r="I33" s="275"/>
      <c r="J33" s="411"/>
      <c r="K33" s="275"/>
      <c r="L33" s="289"/>
      <c r="M33" s="275"/>
      <c r="N33" s="289"/>
      <c r="O33" s="275"/>
      <c r="P33" s="289"/>
      <c r="Q33" s="275"/>
      <c r="R33" s="289"/>
      <c r="S33" s="275"/>
    </row>
    <row r="34" spans="1:19" s="294" customFormat="1" x14ac:dyDescent="0.3">
      <c r="A34" s="279"/>
      <c r="B34" s="21" t="s">
        <v>584</v>
      </c>
      <c r="C34" s="280"/>
      <c r="D34" s="361">
        <v>25893.244000000013</v>
      </c>
      <c r="E34" s="280"/>
      <c r="F34" s="10" t="s">
        <v>574</v>
      </c>
      <c r="G34" s="275"/>
      <c r="H34" s="345" t="s">
        <v>577</v>
      </c>
      <c r="I34" s="275"/>
      <c r="J34" s="411"/>
      <c r="K34" s="275"/>
      <c r="L34" s="289"/>
      <c r="M34" s="275"/>
      <c r="N34" s="289"/>
      <c r="O34" s="275"/>
      <c r="P34" s="289"/>
      <c r="Q34" s="275"/>
      <c r="R34" s="289"/>
      <c r="S34" s="275"/>
    </row>
    <row r="35" spans="1:19" s="294" customFormat="1" x14ac:dyDescent="0.3">
      <c r="A35" s="279"/>
      <c r="B35" s="21"/>
      <c r="C35" s="280"/>
      <c r="D35" s="361"/>
      <c r="E35" s="280"/>
      <c r="F35" s="10" t="s">
        <v>571</v>
      </c>
      <c r="G35" s="275"/>
      <c r="H35" s="345" t="s">
        <v>577</v>
      </c>
      <c r="I35" s="275"/>
      <c r="J35" s="411"/>
      <c r="K35" s="275"/>
      <c r="L35" s="289"/>
      <c r="M35" s="275"/>
      <c r="N35" s="289"/>
      <c r="O35" s="275"/>
      <c r="P35" s="289"/>
      <c r="Q35" s="275"/>
      <c r="R35" s="289"/>
      <c r="S35" s="275"/>
    </row>
    <row r="36" spans="1:19" s="294" customFormat="1" ht="31.5" x14ac:dyDescent="0.3">
      <c r="A36" s="279"/>
      <c r="B36" s="21" t="s">
        <v>585</v>
      </c>
      <c r="C36" s="280"/>
      <c r="D36" s="361">
        <v>5624.9662000000008</v>
      </c>
      <c r="E36" s="280"/>
      <c r="F36" s="10" t="s">
        <v>574</v>
      </c>
      <c r="G36" s="275"/>
      <c r="H36" s="345" t="s">
        <v>577</v>
      </c>
      <c r="I36" s="275"/>
      <c r="J36" s="411"/>
      <c r="K36" s="275"/>
      <c r="L36" s="289"/>
      <c r="M36" s="275"/>
      <c r="N36" s="289"/>
      <c r="O36" s="275"/>
      <c r="P36" s="289"/>
      <c r="Q36" s="275"/>
      <c r="R36" s="289"/>
      <c r="S36" s="275"/>
    </row>
    <row r="37" spans="1:19" s="294" customFormat="1" x14ac:dyDescent="0.3">
      <c r="A37" s="279"/>
      <c r="B37" s="21"/>
      <c r="C37" s="280"/>
      <c r="D37" s="361"/>
      <c r="E37" s="280"/>
      <c r="F37" s="10" t="s">
        <v>571</v>
      </c>
      <c r="G37" s="275"/>
      <c r="H37" s="345" t="s">
        <v>577</v>
      </c>
      <c r="I37" s="275"/>
      <c r="J37" s="411"/>
      <c r="K37" s="275"/>
      <c r="L37" s="289"/>
      <c r="M37" s="275"/>
      <c r="N37" s="289"/>
      <c r="O37" s="275"/>
      <c r="P37" s="289"/>
      <c r="Q37" s="275"/>
      <c r="R37" s="289"/>
      <c r="S37" s="275"/>
    </row>
    <row r="38" spans="1:19" s="294" customFormat="1" ht="31.5" x14ac:dyDescent="0.3">
      <c r="A38" s="279"/>
      <c r="B38" s="21" t="s">
        <v>586</v>
      </c>
      <c r="C38" s="280"/>
      <c r="D38" s="361">
        <v>1119.0350000000001</v>
      </c>
      <c r="E38" s="280"/>
      <c r="F38" s="10" t="s">
        <v>574</v>
      </c>
      <c r="G38" s="275"/>
      <c r="H38" s="345" t="s">
        <v>577</v>
      </c>
      <c r="I38" s="275"/>
      <c r="J38" s="411"/>
      <c r="K38" s="275"/>
      <c r="L38" s="289"/>
      <c r="M38" s="275"/>
      <c r="N38" s="289"/>
      <c r="O38" s="275"/>
      <c r="P38" s="289"/>
      <c r="Q38" s="275"/>
      <c r="R38" s="289"/>
      <c r="S38" s="275"/>
    </row>
    <row r="39" spans="1:19" s="294" customFormat="1" x14ac:dyDescent="0.3">
      <c r="A39" s="279"/>
      <c r="B39" s="21"/>
      <c r="C39" s="280"/>
      <c r="D39" s="361"/>
      <c r="E39" s="280"/>
      <c r="F39" s="10"/>
      <c r="G39" s="275"/>
      <c r="H39" s="345" t="s">
        <v>577</v>
      </c>
      <c r="I39" s="275"/>
      <c r="J39" s="411"/>
      <c r="K39" s="275"/>
      <c r="L39" s="289"/>
      <c r="M39" s="275"/>
      <c r="N39" s="289"/>
      <c r="O39" s="275"/>
      <c r="P39" s="289"/>
      <c r="Q39" s="275"/>
      <c r="R39" s="289"/>
      <c r="S39" s="275"/>
    </row>
    <row r="40" spans="1:19" s="294" customFormat="1" x14ac:dyDescent="0.3">
      <c r="A40" s="279"/>
      <c r="B40" s="21" t="s">
        <v>587</v>
      </c>
      <c r="C40" s="280"/>
      <c r="D40" s="361">
        <v>12.172000000000001</v>
      </c>
      <c r="E40" s="280"/>
      <c r="F40" s="10" t="s">
        <v>574</v>
      </c>
      <c r="G40" s="275"/>
      <c r="H40" s="345" t="s">
        <v>577</v>
      </c>
      <c r="I40" s="275"/>
      <c r="J40" s="411"/>
      <c r="K40" s="275"/>
      <c r="L40" s="289"/>
      <c r="M40" s="275"/>
      <c r="N40" s="289"/>
      <c r="O40" s="275"/>
      <c r="P40" s="289"/>
      <c r="Q40" s="275"/>
      <c r="R40" s="289"/>
      <c r="S40" s="275"/>
    </row>
    <row r="41" spans="1:19" s="294" customFormat="1" x14ac:dyDescent="0.3">
      <c r="A41" s="279"/>
      <c r="B41" s="21"/>
      <c r="C41" s="280"/>
      <c r="D41" s="361"/>
      <c r="E41" s="280"/>
      <c r="F41" s="10"/>
      <c r="G41" s="275"/>
      <c r="H41" s="345" t="s">
        <v>577</v>
      </c>
      <c r="I41" s="275"/>
      <c r="J41" s="411"/>
      <c r="K41" s="275"/>
      <c r="L41" s="289"/>
      <c r="M41" s="275"/>
      <c r="N41" s="289"/>
      <c r="O41" s="275"/>
      <c r="P41" s="289"/>
      <c r="Q41" s="275"/>
      <c r="R41" s="289"/>
      <c r="S41" s="275"/>
    </row>
    <row r="42" spans="1:19" s="294" customFormat="1" x14ac:dyDescent="0.3">
      <c r="A42" s="296"/>
      <c r="B42" s="22"/>
      <c r="C42" s="297"/>
      <c r="D42" s="362"/>
      <c r="E42" s="297"/>
      <c r="F42" s="13"/>
      <c r="G42" s="275"/>
      <c r="H42" s="368" t="s">
        <v>577</v>
      </c>
      <c r="I42" s="275"/>
      <c r="J42" s="412"/>
      <c r="K42" s="275"/>
      <c r="L42" s="289"/>
      <c r="M42" s="275"/>
      <c r="N42" s="289"/>
      <c r="O42" s="275"/>
      <c r="P42" s="289"/>
      <c r="Q42" s="275"/>
      <c r="R42" s="289"/>
      <c r="S42" s="275"/>
    </row>
    <row r="43" spans="1:19" x14ac:dyDescent="0.3">
      <c r="D43" s="363"/>
    </row>
    <row r="44" spans="1:19" x14ac:dyDescent="0.3">
      <c r="D44" s="363"/>
    </row>
  </sheetData>
  <mergeCells count="1">
    <mergeCell ref="J10:J42"/>
  </mergeCells>
  <phoneticPr fontId="74" type="noConversion"/>
  <hyperlinks>
    <hyperlink ref="B9" r:id="rId1" xr:uid="{00000000-0004-0000-0A00-000000000000}"/>
  </hyperlinks>
  <pageMargins left="0.23622047244094491" right="0.23622047244094491" top="0.74803149606299213" bottom="0.74803149606299213" header="0.31496062992125984" footer="0.31496062992125984"/>
  <pageSetup paperSize="8" fitToHeight="2"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S20"/>
  <sheetViews>
    <sheetView zoomScale="80" zoomScaleNormal="80" workbookViewId="0">
      <selection activeCell="D8" sqref="D8"/>
    </sheetView>
  </sheetViews>
  <sheetFormatPr defaultColWidth="10.5" defaultRowHeight="15.75" x14ac:dyDescent="0.25"/>
  <cols>
    <col min="1" max="1" width="15.5" customWidth="1"/>
    <col min="2" max="2" width="50.75" customWidth="1"/>
    <col min="3" max="3" width="3" customWidth="1"/>
    <col min="4" max="4" width="25.25" customWidth="1"/>
    <col min="5" max="5" width="3" customWidth="1"/>
    <col min="6" max="6" width="26" customWidth="1"/>
    <col min="7" max="7" width="3" customWidth="1"/>
    <col min="8" max="8" width="26"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207</v>
      </c>
    </row>
    <row r="3" spans="1:19" s="34" customFormat="1" ht="110.25" x14ac:dyDescent="0.25">
      <c r="A3" s="249" t="s">
        <v>208</v>
      </c>
      <c r="B3" s="53" t="s">
        <v>209</v>
      </c>
      <c r="D3" s="10" t="s">
        <v>495</v>
      </c>
      <c r="F3" s="54"/>
      <c r="H3" s="54"/>
      <c r="J3" s="45"/>
      <c r="L3" s="33"/>
      <c r="N3" s="33"/>
      <c r="P3" s="33"/>
      <c r="R3" s="33"/>
    </row>
    <row r="5" spans="1:19" s="329" customFormat="1" ht="99" x14ac:dyDescent="0.25">
      <c r="A5" s="334"/>
      <c r="B5" s="328" t="s">
        <v>84</v>
      </c>
      <c r="D5" s="330" t="s">
        <v>85</v>
      </c>
      <c r="E5" s="331"/>
      <c r="F5" s="330" t="s">
        <v>86</v>
      </c>
      <c r="G5" s="331"/>
      <c r="H5" s="330" t="s">
        <v>87</v>
      </c>
      <c r="J5" s="332" t="s">
        <v>88</v>
      </c>
      <c r="K5" s="331"/>
      <c r="L5" s="332" t="s">
        <v>89</v>
      </c>
      <c r="M5" s="331"/>
      <c r="N5" s="332" t="s">
        <v>90</v>
      </c>
      <c r="O5" s="331"/>
      <c r="P5" s="332" t="s">
        <v>91</v>
      </c>
      <c r="Q5" s="331"/>
      <c r="R5" s="332" t="s">
        <v>92</v>
      </c>
    </row>
    <row r="6" spans="1:19" s="32" customFormat="1" ht="19.5" x14ac:dyDescent="0.25">
      <c r="A6" s="52"/>
      <c r="B6" s="43"/>
      <c r="D6" s="43"/>
      <c r="F6" s="43"/>
      <c r="H6" s="43"/>
      <c r="J6" s="44"/>
      <c r="L6" s="44"/>
      <c r="N6" s="44"/>
      <c r="P6" s="44"/>
      <c r="R6" s="44"/>
    </row>
    <row r="7" spans="1:19" s="9" customFormat="1" ht="31.5" x14ac:dyDescent="0.25">
      <c r="A7" s="14"/>
      <c r="B7" s="20" t="s">
        <v>210</v>
      </c>
      <c r="D7" s="10" t="s">
        <v>545</v>
      </c>
      <c r="F7" s="102"/>
      <c r="G7" s="32"/>
      <c r="H7" s="102" t="s">
        <v>708</v>
      </c>
      <c r="I7" s="32"/>
      <c r="J7" s="394"/>
      <c r="K7" s="32"/>
      <c r="L7" s="33"/>
      <c r="M7" s="34"/>
      <c r="N7" s="33"/>
      <c r="O7" s="34"/>
      <c r="P7" s="33"/>
      <c r="Q7" s="34"/>
      <c r="R7" s="33"/>
      <c r="S7" s="32"/>
    </row>
    <row r="8" spans="1:19" s="9" customFormat="1" ht="47.25" x14ac:dyDescent="0.25">
      <c r="A8" s="14"/>
      <c r="B8" s="50" t="s">
        <v>211</v>
      </c>
      <c r="D8" s="10" t="s">
        <v>545</v>
      </c>
      <c r="F8" s="102"/>
      <c r="G8" s="34"/>
      <c r="H8" s="102" t="s">
        <v>591</v>
      </c>
      <c r="I8" s="34"/>
      <c r="J8" s="395"/>
      <c r="K8" s="34"/>
      <c r="L8" s="33"/>
      <c r="M8" s="34"/>
      <c r="N8" s="33"/>
      <c r="O8" s="34"/>
      <c r="P8" s="33"/>
      <c r="Q8" s="34"/>
      <c r="R8" s="33"/>
      <c r="S8" s="34"/>
    </row>
    <row r="9" spans="1:19" s="9" customFormat="1" ht="47.25" x14ac:dyDescent="0.25">
      <c r="A9" s="14"/>
      <c r="B9" s="50" t="s">
        <v>212</v>
      </c>
      <c r="D9" s="10" t="s">
        <v>545</v>
      </c>
      <c r="F9" s="102"/>
      <c r="G9" s="34"/>
      <c r="H9" s="102" t="s">
        <v>590</v>
      </c>
      <c r="I9" s="34"/>
      <c r="J9" s="395"/>
      <c r="K9" s="34"/>
      <c r="L9" s="33"/>
      <c r="M9" s="34"/>
      <c r="N9" s="33"/>
      <c r="O9" s="34"/>
      <c r="P9" s="33"/>
      <c r="Q9" s="34"/>
      <c r="R9" s="33"/>
      <c r="S9" s="34"/>
    </row>
    <row r="10" spans="1:19" s="9" customFormat="1" ht="31.5" x14ac:dyDescent="0.25">
      <c r="A10" s="14"/>
      <c r="B10" s="50" t="s">
        <v>213</v>
      </c>
      <c r="D10" s="10" t="s">
        <v>545</v>
      </c>
      <c r="F10" s="102"/>
      <c r="G10" s="34"/>
      <c r="H10" s="102" t="s">
        <v>591</v>
      </c>
      <c r="I10" s="34"/>
      <c r="J10" s="395"/>
      <c r="K10" s="34"/>
      <c r="L10" s="33"/>
      <c r="M10" s="34"/>
      <c r="N10" s="33"/>
      <c r="O10" s="34"/>
      <c r="P10" s="33"/>
      <c r="Q10" s="34"/>
      <c r="R10" s="33"/>
      <c r="S10" s="34"/>
    </row>
    <row r="11" spans="1:19" s="9" customFormat="1" ht="78.75" x14ac:dyDescent="0.25">
      <c r="A11" s="14"/>
      <c r="B11" s="50" t="s">
        <v>214</v>
      </c>
      <c r="D11" s="10" t="s">
        <v>545</v>
      </c>
      <c r="F11" s="102"/>
      <c r="G11" s="34"/>
      <c r="H11" s="102" t="s">
        <v>591</v>
      </c>
      <c r="I11" s="34"/>
      <c r="J11" s="395"/>
      <c r="K11" s="34"/>
      <c r="L11" s="33"/>
      <c r="M11" s="34"/>
      <c r="N11" s="33"/>
      <c r="O11" s="34"/>
      <c r="P11" s="33"/>
      <c r="Q11" s="34"/>
      <c r="R11" s="33"/>
      <c r="S11" s="34"/>
    </row>
    <row r="12" spans="1:19" s="9" customFormat="1" ht="31.5" x14ac:dyDescent="0.25">
      <c r="A12" s="14"/>
      <c r="B12" s="50" t="s">
        <v>215</v>
      </c>
      <c r="D12" s="10" t="s">
        <v>545</v>
      </c>
      <c r="F12" s="102"/>
      <c r="G12" s="34"/>
      <c r="H12" s="102" t="s">
        <v>590</v>
      </c>
      <c r="I12" s="34"/>
      <c r="J12" s="395"/>
      <c r="K12" s="34"/>
      <c r="L12" s="33"/>
      <c r="M12" s="34"/>
      <c r="N12" s="33"/>
      <c r="O12" s="34"/>
      <c r="P12" s="33"/>
      <c r="Q12" s="34"/>
      <c r="R12" s="33"/>
      <c r="S12" s="34"/>
    </row>
    <row r="13" spans="1:19" s="9" customFormat="1" ht="47.25" x14ac:dyDescent="0.25">
      <c r="A13" s="14"/>
      <c r="B13" s="50" t="s">
        <v>216</v>
      </c>
      <c r="D13" s="10" t="s">
        <v>545</v>
      </c>
      <c r="F13" s="102"/>
      <c r="G13" s="34"/>
      <c r="H13" s="102" t="s">
        <v>592</v>
      </c>
      <c r="I13" s="34"/>
      <c r="J13" s="395"/>
      <c r="K13" s="34"/>
      <c r="L13" s="33"/>
      <c r="M13" s="34"/>
      <c r="N13" s="33"/>
      <c r="O13" s="34"/>
      <c r="P13" s="33"/>
      <c r="Q13" s="34"/>
      <c r="R13" s="33"/>
      <c r="S13" s="34"/>
    </row>
    <row r="14" spans="1:19" s="9" customFormat="1" ht="31.5" x14ac:dyDescent="0.25">
      <c r="A14" s="14"/>
      <c r="B14" s="50" t="s">
        <v>217</v>
      </c>
      <c r="D14" s="10" t="s">
        <v>545</v>
      </c>
      <c r="F14" s="102"/>
      <c r="G14" s="34"/>
      <c r="H14" s="102" t="s">
        <v>709</v>
      </c>
      <c r="I14" s="34"/>
      <c r="J14" s="395"/>
      <c r="K14" s="34"/>
      <c r="L14" s="33"/>
      <c r="M14" s="34"/>
      <c r="N14" s="33"/>
      <c r="O14" s="34"/>
      <c r="P14" s="33"/>
      <c r="Q14" s="34"/>
      <c r="R14" s="33"/>
      <c r="S14" s="34"/>
    </row>
    <row r="15" spans="1:19" s="9" customFormat="1" ht="47.25" x14ac:dyDescent="0.25">
      <c r="A15" s="14"/>
      <c r="B15" s="50" t="s">
        <v>218</v>
      </c>
      <c r="D15" s="10" t="s">
        <v>545</v>
      </c>
      <c r="F15" s="102"/>
      <c r="G15" s="34"/>
      <c r="H15" s="102" t="s">
        <v>592</v>
      </c>
      <c r="I15" s="34"/>
      <c r="J15" s="395"/>
      <c r="K15" s="34"/>
      <c r="L15" s="33"/>
      <c r="M15" s="34"/>
      <c r="N15" s="33"/>
      <c r="O15" s="34"/>
      <c r="P15" s="33"/>
      <c r="Q15" s="34"/>
      <c r="R15" s="33"/>
      <c r="S15" s="34"/>
    </row>
    <row r="16" spans="1:19" s="9" customFormat="1" ht="110.25" x14ac:dyDescent="0.25">
      <c r="A16" s="14"/>
      <c r="B16" s="50" t="s">
        <v>219</v>
      </c>
      <c r="D16" s="10" t="s">
        <v>545</v>
      </c>
      <c r="F16" s="102"/>
      <c r="G16" s="34"/>
      <c r="H16" s="102" t="s">
        <v>592</v>
      </c>
      <c r="I16" s="34"/>
      <c r="J16" s="395"/>
      <c r="K16" s="34"/>
      <c r="L16" s="33"/>
      <c r="M16" s="34"/>
      <c r="N16" s="33"/>
      <c r="O16" s="34"/>
      <c r="P16" s="33"/>
      <c r="Q16" s="34"/>
      <c r="R16" s="33"/>
      <c r="S16" s="34"/>
    </row>
    <row r="17" spans="1:19" s="9" customFormat="1" ht="110.25" x14ac:dyDescent="0.25">
      <c r="A17" s="14"/>
      <c r="B17" s="50" t="s">
        <v>220</v>
      </c>
      <c r="D17" s="10" t="s">
        <v>553</v>
      </c>
      <c r="F17" s="102"/>
      <c r="G17" s="34"/>
      <c r="H17" s="102"/>
      <c r="I17" s="34"/>
      <c r="J17" s="395"/>
      <c r="K17" s="34"/>
      <c r="L17" s="33"/>
      <c r="M17" s="34"/>
      <c r="N17" s="33"/>
      <c r="O17" s="34"/>
      <c r="P17" s="33"/>
      <c r="Q17" s="34"/>
      <c r="R17" s="33"/>
      <c r="S17" s="34"/>
    </row>
    <row r="18" spans="1:19" s="9" customFormat="1" ht="19.5" x14ac:dyDescent="0.25">
      <c r="A18" s="14"/>
      <c r="B18" s="50" t="s">
        <v>221</v>
      </c>
      <c r="D18" s="10" t="s">
        <v>545</v>
      </c>
      <c r="F18" s="102"/>
      <c r="G18" s="34"/>
      <c r="H18" s="475">
        <f>'#4.1 – Entreprise'!J270/'4.1 - Gouvernement'!J63</f>
        <v>0.98804848152601399</v>
      </c>
      <c r="I18" s="34"/>
      <c r="J18" s="395"/>
      <c r="K18" s="34"/>
      <c r="L18" s="33"/>
      <c r="M18" s="34"/>
      <c r="N18" s="33"/>
      <c r="O18" s="34"/>
      <c r="P18" s="33"/>
      <c r="Q18" s="34"/>
      <c r="R18" s="33"/>
      <c r="S18" s="32"/>
    </row>
    <row r="19" spans="1:19" s="9" customFormat="1" ht="78.75" x14ac:dyDescent="0.25">
      <c r="A19" s="14"/>
      <c r="B19" s="50" t="s">
        <v>222</v>
      </c>
      <c r="D19" s="26" t="s">
        <v>710</v>
      </c>
      <c r="F19" s="468"/>
      <c r="G19" s="34"/>
      <c r="H19" s="468" t="s">
        <v>711</v>
      </c>
      <c r="I19" s="34"/>
      <c r="J19" s="396"/>
      <c r="K19" s="34"/>
      <c r="L19" s="33"/>
      <c r="M19" s="34"/>
      <c r="N19" s="33"/>
      <c r="O19" s="34"/>
      <c r="P19" s="33"/>
      <c r="Q19" s="34"/>
      <c r="R19" s="33"/>
      <c r="S19" s="34"/>
    </row>
    <row r="20" spans="1:19" s="11" customFormat="1" x14ac:dyDescent="0.25">
      <c r="A20" s="57"/>
    </row>
  </sheetData>
  <mergeCells count="1">
    <mergeCell ref="J7:J19"/>
  </mergeCells>
  <phoneticPr fontId="74" type="noConversion"/>
  <pageMargins left="0.23622047244094491" right="0.23622047244094491" top="0.74803149606299213" bottom="0.74803149606299213" header="0.31496062992125984" footer="0.31496062992125984"/>
  <pageSetup paperSize="8" scale="97"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L137"/>
  <sheetViews>
    <sheetView showGridLines="0" zoomScale="85" zoomScaleNormal="85" workbookViewId="0">
      <selection activeCell="A14" sqref="A14"/>
    </sheetView>
  </sheetViews>
  <sheetFormatPr defaultColWidth="4" defaultRowHeight="24" customHeight="1" x14ac:dyDescent="0.25"/>
  <cols>
    <col min="1" max="1" width="4" style="6"/>
    <col min="2" max="2" width="71.875" style="6" customWidth="1"/>
    <col min="3" max="3" width="44.5" style="6" customWidth="1"/>
    <col min="4" max="4" width="57" style="6" customWidth="1"/>
    <col min="5" max="5" width="23" style="6" customWidth="1"/>
    <col min="6" max="10" width="26.5" style="6" customWidth="1"/>
    <col min="11" max="11" width="4" style="6" customWidth="1"/>
    <col min="12" max="33" width="4" style="6"/>
    <col min="34" max="34" width="12" style="6" bestFit="1" customWidth="1"/>
    <col min="35" max="16384" width="4" style="6"/>
  </cols>
  <sheetData>
    <row r="1" spans="2:12" ht="15.75" x14ac:dyDescent="0.25">
      <c r="B1" s="252"/>
      <c r="C1" s="252"/>
      <c r="D1" s="252"/>
      <c r="E1" s="252"/>
      <c r="F1" s="252"/>
      <c r="G1" s="252"/>
      <c r="H1" s="252"/>
      <c r="I1" s="252"/>
      <c r="J1" s="252"/>
      <c r="K1" s="252"/>
      <c r="L1" s="252"/>
    </row>
    <row r="2" spans="2:12" ht="15.75" x14ac:dyDescent="0.25">
      <c r="B2" s="380" t="s">
        <v>506</v>
      </c>
      <c r="C2" s="380"/>
      <c r="D2" s="380"/>
      <c r="E2" s="380"/>
      <c r="F2" s="380"/>
      <c r="G2" s="380"/>
      <c r="H2" s="380"/>
      <c r="I2" s="380"/>
      <c r="J2" s="380"/>
      <c r="K2" s="252"/>
      <c r="L2" s="252"/>
    </row>
    <row r="3" spans="2:12" x14ac:dyDescent="0.25">
      <c r="B3" s="381" t="s">
        <v>23</v>
      </c>
      <c r="C3" s="381"/>
      <c r="D3" s="381"/>
      <c r="E3" s="381"/>
      <c r="F3" s="381"/>
      <c r="G3" s="381"/>
      <c r="H3" s="381"/>
      <c r="I3" s="381"/>
      <c r="J3" s="381"/>
      <c r="K3" s="252"/>
      <c r="L3" s="252"/>
    </row>
    <row r="4" spans="2:12" ht="15.75" x14ac:dyDescent="0.25">
      <c r="B4" s="383" t="s">
        <v>223</v>
      </c>
      <c r="C4" s="383"/>
      <c r="D4" s="383"/>
      <c r="E4" s="383"/>
      <c r="F4" s="383"/>
      <c r="G4" s="383"/>
      <c r="H4" s="383"/>
      <c r="I4" s="383"/>
      <c r="J4" s="383"/>
      <c r="K4" s="252"/>
      <c r="L4" s="252"/>
    </row>
    <row r="5" spans="2:12" ht="15.75" x14ac:dyDescent="0.25">
      <c r="B5" s="383" t="s">
        <v>508</v>
      </c>
      <c r="C5" s="383"/>
      <c r="D5" s="383"/>
      <c r="E5" s="383"/>
      <c r="F5" s="383"/>
      <c r="G5" s="383"/>
      <c r="H5" s="383"/>
      <c r="I5" s="383"/>
      <c r="J5" s="383"/>
      <c r="K5" s="252"/>
      <c r="L5" s="252"/>
    </row>
    <row r="6" spans="2:12" ht="15.75" x14ac:dyDescent="0.25">
      <c r="B6" s="383" t="s">
        <v>509</v>
      </c>
      <c r="C6" s="383"/>
      <c r="D6" s="383"/>
      <c r="E6" s="383"/>
      <c r="F6" s="383"/>
      <c r="G6" s="383"/>
      <c r="H6" s="383"/>
      <c r="I6" s="383"/>
      <c r="J6" s="383"/>
      <c r="K6" s="252"/>
      <c r="L6" s="252"/>
    </row>
    <row r="7" spans="2:12" ht="15.75" customHeight="1" x14ac:dyDescent="0.25">
      <c r="B7" s="383" t="s">
        <v>224</v>
      </c>
      <c r="C7" s="383"/>
      <c r="D7" s="383"/>
      <c r="E7" s="383"/>
      <c r="F7" s="383"/>
      <c r="G7" s="383"/>
      <c r="H7" s="383"/>
      <c r="I7" s="383"/>
      <c r="J7" s="383"/>
      <c r="K7" s="252"/>
      <c r="L7" s="252"/>
    </row>
    <row r="8" spans="2:12" ht="15.75" x14ac:dyDescent="0.25">
      <c r="B8" s="385" t="s">
        <v>510</v>
      </c>
      <c r="C8" s="385"/>
      <c r="D8" s="385"/>
      <c r="E8" s="385"/>
      <c r="F8" s="385"/>
      <c r="G8" s="385"/>
      <c r="H8" s="385"/>
      <c r="I8" s="385"/>
      <c r="J8" s="385"/>
      <c r="K8" s="252"/>
      <c r="L8" s="252"/>
    </row>
    <row r="9" spans="2:12" ht="15.75" x14ac:dyDescent="0.25">
      <c r="B9" s="252"/>
      <c r="C9" s="252"/>
      <c r="D9" s="252"/>
      <c r="E9" s="252"/>
      <c r="F9" s="252"/>
      <c r="G9" s="252"/>
      <c r="H9" s="252"/>
      <c r="I9" s="252"/>
      <c r="J9" s="252"/>
      <c r="K9" s="252"/>
      <c r="L9" s="252"/>
    </row>
    <row r="10" spans="2:12" x14ac:dyDescent="0.25">
      <c r="B10" s="424" t="s">
        <v>225</v>
      </c>
      <c r="C10" s="424"/>
      <c r="D10" s="424"/>
      <c r="E10" s="424"/>
      <c r="F10" s="424"/>
      <c r="G10" s="424"/>
      <c r="H10" s="424"/>
      <c r="I10" s="424"/>
      <c r="J10" s="424"/>
      <c r="K10" s="252"/>
      <c r="L10" s="252"/>
    </row>
    <row r="11" spans="2:12" s="104" customFormat="1" ht="25.5" customHeight="1" x14ac:dyDescent="0.25">
      <c r="B11" s="425" t="s">
        <v>226</v>
      </c>
      <c r="C11" s="425"/>
      <c r="D11" s="425"/>
      <c r="E11" s="425"/>
      <c r="F11" s="425"/>
      <c r="G11" s="425"/>
      <c r="H11" s="425"/>
      <c r="I11" s="425"/>
      <c r="J11" s="425"/>
    </row>
    <row r="12" spans="2:12" s="105" customFormat="1" ht="15.75" x14ac:dyDescent="0.25">
      <c r="B12" s="426"/>
      <c r="C12" s="426"/>
      <c r="D12" s="426"/>
      <c r="E12" s="426"/>
      <c r="F12" s="426"/>
      <c r="G12" s="426"/>
      <c r="H12" s="426"/>
      <c r="I12" s="426"/>
      <c r="J12" s="426"/>
    </row>
    <row r="13" spans="2:12" s="105" customFormat="1" ht="19.5" x14ac:dyDescent="0.25">
      <c r="B13" s="419" t="s">
        <v>227</v>
      </c>
      <c r="C13" s="419"/>
      <c r="D13" s="419"/>
      <c r="E13" s="419"/>
      <c r="F13" s="419"/>
      <c r="G13" s="419"/>
      <c r="H13" s="419"/>
      <c r="I13" s="419"/>
      <c r="J13" s="419"/>
    </row>
    <row r="14" spans="2:12" s="105" customFormat="1" ht="15.75" x14ac:dyDescent="0.25">
      <c r="B14" s="106" t="s">
        <v>228</v>
      </c>
      <c r="C14" s="106" t="s">
        <v>229</v>
      </c>
      <c r="D14" s="252" t="s">
        <v>230</v>
      </c>
      <c r="E14" s="252" t="s">
        <v>231</v>
      </c>
      <c r="F14" s="107"/>
      <c r="G14" s="108"/>
    </row>
    <row r="15" spans="2:12" s="105" customFormat="1" ht="15.75" x14ac:dyDescent="0.25">
      <c r="B15" s="252" t="s">
        <v>593</v>
      </c>
      <c r="C15" s="252" t="s">
        <v>594</v>
      </c>
      <c r="D15" s="252" t="s">
        <v>595</v>
      </c>
      <c r="E15" s="109">
        <v>502518279169</v>
      </c>
      <c r="F15" s="108"/>
      <c r="G15" s="110"/>
    </row>
    <row r="16" spans="2:12" s="105" customFormat="1" ht="15.75" x14ac:dyDescent="0.25">
      <c r="B16" s="105" t="s">
        <v>596</v>
      </c>
      <c r="C16" s="252" t="s">
        <v>594</v>
      </c>
      <c r="D16" s="252" t="s">
        <v>595</v>
      </c>
      <c r="E16" s="109">
        <v>53162018076</v>
      </c>
      <c r="F16" s="110"/>
      <c r="G16" s="252"/>
      <c r="J16" s="107"/>
      <c r="K16" s="107"/>
      <c r="L16" s="107"/>
    </row>
    <row r="17" spans="2:12" s="105" customFormat="1" ht="15.75" x14ac:dyDescent="0.25">
      <c r="B17" s="105" t="s">
        <v>597</v>
      </c>
      <c r="C17" s="252" t="s">
        <v>594</v>
      </c>
      <c r="D17" s="252" t="s">
        <v>595</v>
      </c>
      <c r="E17" s="109">
        <v>12517262996</v>
      </c>
      <c r="F17" s="108"/>
      <c r="G17" s="252"/>
      <c r="J17" s="108"/>
      <c r="K17" s="108"/>
      <c r="L17" s="108"/>
    </row>
    <row r="18" spans="2:12" s="105" customFormat="1" ht="15.75" x14ac:dyDescent="0.25">
      <c r="B18" s="105" t="s">
        <v>598</v>
      </c>
      <c r="C18" s="252" t="s">
        <v>594</v>
      </c>
      <c r="D18" s="252" t="s">
        <v>595</v>
      </c>
      <c r="E18" s="109">
        <v>0</v>
      </c>
      <c r="F18" s="251"/>
      <c r="J18" s="110"/>
      <c r="K18" s="110"/>
      <c r="L18" s="110"/>
    </row>
    <row r="19" spans="2:12" s="105" customFormat="1" ht="15.75" x14ac:dyDescent="0.25">
      <c r="B19" s="105" t="s">
        <v>599</v>
      </c>
      <c r="C19" s="252" t="s">
        <v>594</v>
      </c>
      <c r="D19" s="252" t="s">
        <v>595</v>
      </c>
      <c r="E19" s="109">
        <v>1348400841</v>
      </c>
      <c r="F19" s="251"/>
      <c r="J19" s="108"/>
      <c r="K19" s="108"/>
      <c r="L19" s="108"/>
    </row>
    <row r="20" spans="2:12" s="105" customFormat="1" ht="15.75" x14ac:dyDescent="0.25">
      <c r="B20" s="105" t="s">
        <v>600</v>
      </c>
      <c r="C20" s="105" t="s">
        <v>594</v>
      </c>
      <c r="D20" s="294" t="s">
        <v>595</v>
      </c>
      <c r="E20" s="111">
        <v>0</v>
      </c>
      <c r="F20" s="352"/>
      <c r="J20" s="108"/>
      <c r="K20" s="108"/>
      <c r="L20" s="108"/>
    </row>
    <row r="21" spans="2:12" s="105" customFormat="1" ht="15.75" x14ac:dyDescent="0.25">
      <c r="B21" s="105" t="s">
        <v>601</v>
      </c>
      <c r="C21" s="105" t="s">
        <v>594</v>
      </c>
      <c r="D21" s="294" t="s">
        <v>595</v>
      </c>
      <c r="E21" s="111">
        <v>0</v>
      </c>
      <c r="F21" s="352"/>
      <c r="J21" s="108"/>
      <c r="K21" s="108"/>
      <c r="L21" s="108"/>
    </row>
    <row r="22" spans="2:12" s="105" customFormat="1" ht="15.75" x14ac:dyDescent="0.25">
      <c r="B22" s="105" t="s">
        <v>602</v>
      </c>
      <c r="C22" s="105" t="s">
        <v>603</v>
      </c>
      <c r="D22" s="294" t="s">
        <v>595</v>
      </c>
      <c r="E22" s="111">
        <v>22981000000</v>
      </c>
      <c r="F22" s="352"/>
      <c r="J22" s="108"/>
      <c r="K22" s="108"/>
      <c r="L22" s="108"/>
    </row>
    <row r="23" spans="2:12" s="105" customFormat="1" ht="15.75" x14ac:dyDescent="0.25">
      <c r="B23" s="105" t="s">
        <v>604</v>
      </c>
      <c r="C23" s="105" t="s">
        <v>603</v>
      </c>
      <c r="D23" s="294" t="s">
        <v>595</v>
      </c>
      <c r="E23" s="111">
        <v>0</v>
      </c>
      <c r="F23" s="352"/>
      <c r="J23" s="108"/>
      <c r="K23" s="108"/>
      <c r="L23" s="108"/>
    </row>
    <row r="24" spans="2:12" s="105" customFormat="1" ht="31.5" x14ac:dyDescent="0.25">
      <c r="B24" s="244" t="s">
        <v>236</v>
      </c>
      <c r="C24" s="252" t="s">
        <v>235</v>
      </c>
      <c r="D24" s="252" t="s">
        <v>233</v>
      </c>
      <c r="E24" s="109"/>
      <c r="F24" s="251"/>
    </row>
    <row r="25" spans="2:12" s="105" customFormat="1" ht="15.75" x14ac:dyDescent="0.25">
      <c r="B25" s="251"/>
      <c r="C25" s="252"/>
      <c r="D25" s="111"/>
      <c r="E25" s="251"/>
    </row>
    <row r="26" spans="2:12" s="105" customFormat="1" ht="19.5" x14ac:dyDescent="0.25">
      <c r="B26" s="419" t="s">
        <v>237</v>
      </c>
      <c r="C26" s="419"/>
      <c r="D26" s="419"/>
      <c r="E26" s="419"/>
      <c r="F26" s="419"/>
      <c r="G26" s="419"/>
      <c r="H26" s="419"/>
      <c r="I26" s="419"/>
      <c r="J26" s="419"/>
    </row>
    <row r="27" spans="2:12" s="105" customFormat="1" ht="15.75" x14ac:dyDescent="0.25">
      <c r="B27" s="416" t="s">
        <v>238</v>
      </c>
      <c r="C27" s="417"/>
      <c r="D27" s="418"/>
      <c r="E27" s="107"/>
    </row>
    <row r="28" spans="2:12" s="105" customFormat="1" ht="15.75" x14ac:dyDescent="0.25">
      <c r="B28" s="112" t="s">
        <v>239</v>
      </c>
      <c r="C28" s="113" t="s">
        <v>240</v>
      </c>
      <c r="D28" s="114" t="s">
        <v>241</v>
      </c>
      <c r="E28" s="251"/>
    </row>
    <row r="29" spans="2:12" s="105" customFormat="1" ht="15.75" x14ac:dyDescent="0.25">
      <c r="B29" s="251"/>
    </row>
    <row r="30" spans="2:12" s="105" customFormat="1" ht="15.75" x14ac:dyDescent="0.25">
      <c r="B30" s="106" t="s">
        <v>242</v>
      </c>
      <c r="C30" s="106" t="s">
        <v>243</v>
      </c>
      <c r="D30" s="252" t="s">
        <v>244</v>
      </c>
      <c r="E30" s="252" t="s">
        <v>245</v>
      </c>
      <c r="F30" s="252" t="s">
        <v>246</v>
      </c>
      <c r="G30" s="252" t="s">
        <v>247</v>
      </c>
      <c r="H30" s="252" t="s">
        <v>248</v>
      </c>
      <c r="I30" s="252" t="s">
        <v>249</v>
      </c>
    </row>
    <row r="31" spans="2:12" s="105" customFormat="1" ht="15.75" x14ac:dyDescent="0.25">
      <c r="B31" s="252" t="s">
        <v>605</v>
      </c>
      <c r="C31" s="294" t="s">
        <v>659</v>
      </c>
      <c r="D31" s="252" t="s">
        <v>606</v>
      </c>
      <c r="E31" s="252" t="s">
        <v>607</v>
      </c>
      <c r="F31" s="252" t="s">
        <v>250</v>
      </c>
      <c r="G31" s="115" t="s">
        <v>531</v>
      </c>
      <c r="H31" s="115"/>
      <c r="I31" s="111">
        <f>VLOOKUP(Companies[[#This Row],[Nom complet de l’entreprise]],[3]!Companies[#Data],7,0)</f>
        <v>997621328619.75</v>
      </c>
    </row>
    <row r="32" spans="2:12" s="105" customFormat="1" ht="15.75" x14ac:dyDescent="0.25">
      <c r="B32" s="252" t="s">
        <v>608</v>
      </c>
      <c r="C32" s="294" t="s">
        <v>659</v>
      </c>
      <c r="D32" s="252" t="s">
        <v>609</v>
      </c>
      <c r="E32" s="252" t="s">
        <v>607</v>
      </c>
      <c r="F32" s="105" t="s">
        <v>250</v>
      </c>
      <c r="G32" s="115" t="s">
        <v>531</v>
      </c>
      <c r="H32" s="115"/>
      <c r="I32" s="111">
        <f>VLOOKUP(Companies[[#This Row],[Nom complet de l’entreprise]],[3]!Companies[#Data],7,0)</f>
        <v>417767077</v>
      </c>
    </row>
    <row r="33" spans="2:9" s="105" customFormat="1" ht="15.75" x14ac:dyDescent="0.25">
      <c r="B33" s="105" t="s">
        <v>610</v>
      </c>
      <c r="C33" s="105" t="s">
        <v>660</v>
      </c>
      <c r="D33" s="252" t="s">
        <v>611</v>
      </c>
      <c r="E33" s="252" t="s">
        <v>607</v>
      </c>
      <c r="F33" s="105" t="s">
        <v>250</v>
      </c>
      <c r="G33" s="115" t="s">
        <v>531</v>
      </c>
      <c r="H33" s="115"/>
      <c r="I33" s="111">
        <f>VLOOKUP(Companies[[#This Row],[Nom complet de l’entreprise]],[3]!Companies[#Data],7,0)</f>
        <v>63262375817</v>
      </c>
    </row>
    <row r="34" spans="2:9" s="105" customFormat="1" ht="15.75" x14ac:dyDescent="0.25">
      <c r="B34" s="105" t="s">
        <v>612</v>
      </c>
      <c r="C34" s="105" t="s">
        <v>660</v>
      </c>
      <c r="D34" s="252" t="s">
        <v>613</v>
      </c>
      <c r="E34" s="252" t="s">
        <v>607</v>
      </c>
      <c r="F34" s="105" t="s">
        <v>250</v>
      </c>
      <c r="G34" s="115" t="s">
        <v>531</v>
      </c>
      <c r="H34" s="115"/>
      <c r="I34" s="111">
        <f>VLOOKUP(Companies[[#This Row],[Nom complet de l’entreprise]],[3]!Companies[#Data],7,0)</f>
        <v>10665666045</v>
      </c>
    </row>
    <row r="35" spans="2:9" s="105" customFormat="1" ht="15.75" x14ac:dyDescent="0.25">
      <c r="B35" s="105" t="s">
        <v>614</v>
      </c>
      <c r="C35" s="105" t="s">
        <v>660</v>
      </c>
      <c r="D35" s="252" t="s">
        <v>615</v>
      </c>
      <c r="E35" s="252" t="s">
        <v>607</v>
      </c>
      <c r="F35" s="105" t="s">
        <v>250</v>
      </c>
      <c r="G35" s="115" t="s">
        <v>616</v>
      </c>
      <c r="H35" s="115"/>
      <c r="I35" s="111">
        <f>VLOOKUP(Companies[[#This Row],[Nom complet de l’entreprise]],[3]!Companies[#Data],7,0)</f>
        <v>24118090741</v>
      </c>
    </row>
    <row r="36" spans="2:9" s="105" customFormat="1" ht="15.75" x14ac:dyDescent="0.25">
      <c r="B36" s="105" t="s">
        <v>617</v>
      </c>
      <c r="C36" s="105" t="s">
        <v>660</v>
      </c>
      <c r="D36" s="294" t="s">
        <v>618</v>
      </c>
      <c r="E36" s="105" t="s">
        <v>607</v>
      </c>
      <c r="F36" s="105" t="s">
        <v>250</v>
      </c>
      <c r="G36" s="115" t="s">
        <v>531</v>
      </c>
      <c r="H36" s="115"/>
      <c r="I36" s="111">
        <f>VLOOKUP(Companies[[#This Row],[Nom complet de l’entreprise]],[3]!Companies[#Data],7,0)</f>
        <v>10738390303</v>
      </c>
    </row>
    <row r="37" spans="2:9" s="105" customFormat="1" ht="15.75" x14ac:dyDescent="0.25">
      <c r="B37" s="105" t="s">
        <v>619</v>
      </c>
      <c r="C37" s="105" t="s">
        <v>660</v>
      </c>
      <c r="D37" s="294" t="s">
        <v>620</v>
      </c>
      <c r="E37" s="105" t="s">
        <v>607</v>
      </c>
      <c r="F37" s="105" t="s">
        <v>250</v>
      </c>
      <c r="G37" s="115" t="s">
        <v>531</v>
      </c>
      <c r="H37" s="115"/>
      <c r="I37" s="111">
        <f>VLOOKUP(Companies[[#This Row],[Nom complet de l’entreprise]],[3]!Companies[#Data],7,0)</f>
        <v>6059903546</v>
      </c>
    </row>
    <row r="38" spans="2:9" s="105" customFormat="1" ht="15.75" x14ac:dyDescent="0.25">
      <c r="B38" s="105" t="s">
        <v>621</v>
      </c>
      <c r="C38" s="105" t="s">
        <v>660</v>
      </c>
      <c r="D38" s="294" t="s">
        <v>622</v>
      </c>
      <c r="E38" s="105" t="s">
        <v>607</v>
      </c>
      <c r="F38" s="105" t="s">
        <v>250</v>
      </c>
      <c r="G38" s="115" t="s">
        <v>531</v>
      </c>
      <c r="H38" s="115"/>
      <c r="I38" s="111">
        <f>VLOOKUP(Companies[[#This Row],[Nom complet de l’entreprise]],[3]!Companies[#Data],7,0)</f>
        <v>1790481947</v>
      </c>
    </row>
    <row r="39" spans="2:9" s="105" customFormat="1" ht="15.75" x14ac:dyDescent="0.25">
      <c r="B39" s="105" t="s">
        <v>623</v>
      </c>
      <c r="C39" s="105" t="s">
        <v>660</v>
      </c>
      <c r="D39" s="294" t="s">
        <v>624</v>
      </c>
      <c r="E39" s="105" t="s">
        <v>607</v>
      </c>
      <c r="F39" s="105" t="s">
        <v>250</v>
      </c>
      <c r="G39" s="115" t="s">
        <v>531</v>
      </c>
      <c r="H39" s="115"/>
      <c r="I39" s="111">
        <f>VLOOKUP(Companies[[#This Row],[Nom complet de l’entreprise]],[3]!Companies[#Data],7,0)</f>
        <v>3244129073</v>
      </c>
    </row>
    <row r="40" spans="2:9" s="105" customFormat="1" ht="15.75" x14ac:dyDescent="0.25">
      <c r="B40" s="105" t="s">
        <v>625</v>
      </c>
      <c r="C40" s="105" t="s">
        <v>660</v>
      </c>
      <c r="D40" s="294" t="s">
        <v>626</v>
      </c>
      <c r="E40" s="105" t="s">
        <v>607</v>
      </c>
      <c r="F40" s="105" t="s">
        <v>250</v>
      </c>
      <c r="G40" s="115" t="s">
        <v>531</v>
      </c>
      <c r="H40" s="115"/>
      <c r="I40" s="111">
        <f>VLOOKUP(Companies[[#This Row],[Nom complet de l’entreprise]],[3]!Companies[#Data],7,0)</f>
        <v>361314182</v>
      </c>
    </row>
    <row r="41" spans="2:9" s="105" customFormat="1" ht="15.75" x14ac:dyDescent="0.25">
      <c r="B41" s="105" t="s">
        <v>627</v>
      </c>
      <c r="C41" s="105" t="s">
        <v>660</v>
      </c>
      <c r="D41" s="294" t="s">
        <v>628</v>
      </c>
      <c r="E41" s="105" t="s">
        <v>607</v>
      </c>
      <c r="F41" s="105" t="s">
        <v>250</v>
      </c>
      <c r="G41" s="115" t="s">
        <v>531</v>
      </c>
      <c r="H41" s="115"/>
      <c r="I41" s="111">
        <f>VLOOKUP(Companies[[#This Row],[Nom complet de l’entreprise]],[3]!Companies[#Data],7,0)</f>
        <v>0</v>
      </c>
    </row>
    <row r="42" spans="2:9" s="105" customFormat="1" ht="15.75" x14ac:dyDescent="0.25">
      <c r="B42" s="105" t="s">
        <v>629</v>
      </c>
      <c r="C42" s="105" t="s">
        <v>660</v>
      </c>
      <c r="D42" s="294" t="s">
        <v>630</v>
      </c>
      <c r="E42" s="105" t="s">
        <v>607</v>
      </c>
      <c r="F42" s="105" t="s">
        <v>250</v>
      </c>
      <c r="G42" s="115" t="s">
        <v>531</v>
      </c>
      <c r="H42" s="115"/>
      <c r="I42" s="111">
        <f>VLOOKUP(Companies[[#This Row],[Nom complet de l’entreprise]],[3]!Companies[#Data],7,0)</f>
        <v>1089096196</v>
      </c>
    </row>
    <row r="43" spans="2:9" s="105" customFormat="1" ht="15.75" x14ac:dyDescent="0.25">
      <c r="B43" s="105" t="s">
        <v>631</v>
      </c>
      <c r="C43" s="105" t="s">
        <v>660</v>
      </c>
      <c r="D43" s="294" t="s">
        <v>632</v>
      </c>
      <c r="E43" s="105" t="s">
        <v>607</v>
      </c>
      <c r="F43" s="105" t="s">
        <v>250</v>
      </c>
      <c r="G43" s="115" t="s">
        <v>628</v>
      </c>
      <c r="H43" s="115"/>
      <c r="I43" s="111">
        <f>VLOOKUP(Companies[[#This Row],[Nom complet de l’entreprise]],[3]!Companies[#Data],7,0)</f>
        <v>718139180</v>
      </c>
    </row>
    <row r="44" spans="2:9" s="105" customFormat="1" ht="15.75" x14ac:dyDescent="0.25">
      <c r="B44" s="105" t="s">
        <v>633</v>
      </c>
      <c r="C44" s="105" t="s">
        <v>660</v>
      </c>
      <c r="D44" s="294" t="s">
        <v>634</v>
      </c>
      <c r="E44" s="105" t="s">
        <v>635</v>
      </c>
      <c r="F44" s="105" t="s">
        <v>636</v>
      </c>
      <c r="G44" s="115" t="s">
        <v>531</v>
      </c>
      <c r="H44" s="115"/>
      <c r="I44" s="111">
        <f>VLOOKUP(Companies[[#This Row],[Nom complet de l’entreprise]],[3]!Companies[#Data],7,0)</f>
        <v>488992767</v>
      </c>
    </row>
    <row r="45" spans="2:9" s="105" customFormat="1" ht="15.75" x14ac:dyDescent="0.25">
      <c r="B45" s="105" t="s">
        <v>637</v>
      </c>
      <c r="C45" s="105" t="s">
        <v>660</v>
      </c>
      <c r="D45" s="294" t="s">
        <v>638</v>
      </c>
      <c r="E45" s="105" t="s">
        <v>635</v>
      </c>
      <c r="F45" s="105" t="s">
        <v>636</v>
      </c>
      <c r="G45" s="115" t="s">
        <v>628</v>
      </c>
      <c r="H45" s="115"/>
      <c r="I45" s="111">
        <f>VLOOKUP(Companies[[#This Row],[Nom complet de l’entreprise]],[3]!Companies[#Data],7,0)</f>
        <v>89946801</v>
      </c>
    </row>
    <row r="46" spans="2:9" s="105" customFormat="1" ht="15.75" x14ac:dyDescent="0.25">
      <c r="B46" s="105" t="s">
        <v>639</v>
      </c>
      <c r="C46" s="105" t="s">
        <v>660</v>
      </c>
      <c r="D46" s="294" t="s">
        <v>628</v>
      </c>
      <c r="E46" s="105" t="s">
        <v>635</v>
      </c>
      <c r="F46" s="105" t="s">
        <v>636</v>
      </c>
      <c r="G46" s="115" t="s">
        <v>531</v>
      </c>
      <c r="H46" s="115"/>
      <c r="I46" s="111">
        <f>VLOOKUP(Companies[[#This Row],[Nom complet de l’entreprise]],[3]!Companies[#Data],7,0)</f>
        <v>3777253</v>
      </c>
    </row>
    <row r="47" spans="2:9" s="105" customFormat="1" ht="15.75" x14ac:dyDescent="0.25">
      <c r="B47" s="105" t="s">
        <v>640</v>
      </c>
      <c r="C47" s="105" t="s">
        <v>660</v>
      </c>
      <c r="D47" s="294" t="s">
        <v>641</v>
      </c>
      <c r="E47" s="105" t="s">
        <v>635</v>
      </c>
      <c r="F47" s="105" t="s">
        <v>636</v>
      </c>
      <c r="G47" s="115" t="s">
        <v>531</v>
      </c>
      <c r="H47" s="115"/>
      <c r="I47" s="111">
        <f>VLOOKUP(Companies[[#This Row],[Nom complet de l’entreprise]],[3]!Companies[#Data],7,0)</f>
        <v>34194698</v>
      </c>
    </row>
    <row r="48" spans="2:9" s="105" customFormat="1" ht="15.75" x14ac:dyDescent="0.25">
      <c r="B48" s="105" t="s">
        <v>642</v>
      </c>
      <c r="C48" s="105" t="s">
        <v>660</v>
      </c>
      <c r="D48" s="294" t="s">
        <v>628</v>
      </c>
      <c r="E48" s="105" t="s">
        <v>635</v>
      </c>
      <c r="F48" s="105" t="s">
        <v>636</v>
      </c>
      <c r="G48" s="115" t="s">
        <v>531</v>
      </c>
      <c r="H48" s="115"/>
      <c r="I48" s="111">
        <f>VLOOKUP(Companies[[#This Row],[Nom complet de l’entreprise]],[3]!Companies[#Data],7,0)</f>
        <v>47220050</v>
      </c>
    </row>
    <row r="49" spans="2:10" s="105" customFormat="1" ht="15.75" x14ac:dyDescent="0.25">
      <c r="B49" s="105" t="s">
        <v>643</v>
      </c>
      <c r="C49" s="105" t="s">
        <v>660</v>
      </c>
      <c r="D49" s="294" t="s">
        <v>644</v>
      </c>
      <c r="E49" s="105" t="s">
        <v>645</v>
      </c>
      <c r="F49" s="105" t="s">
        <v>646</v>
      </c>
      <c r="G49" s="115" t="s">
        <v>531</v>
      </c>
      <c r="H49" s="115"/>
      <c r="I49" s="111">
        <f>VLOOKUP(Companies[[#This Row],[Nom complet de l’entreprise]],[3]!Companies[#Data],7,0)</f>
        <v>4891071646</v>
      </c>
    </row>
    <row r="50" spans="2:10" s="105" customFormat="1" ht="15.75" x14ac:dyDescent="0.25">
      <c r="B50" s="105" t="s">
        <v>647</v>
      </c>
      <c r="C50" s="105" t="s">
        <v>660</v>
      </c>
      <c r="D50" s="294" t="s">
        <v>648</v>
      </c>
      <c r="E50" s="105" t="s">
        <v>645</v>
      </c>
      <c r="F50" s="105" t="s">
        <v>646</v>
      </c>
      <c r="G50" s="115" t="s">
        <v>531</v>
      </c>
      <c r="H50" s="115"/>
      <c r="I50" s="111">
        <f>VLOOKUP(Companies[[#This Row],[Nom complet de l’entreprise]],[3]!Companies[#Data],7,0)</f>
        <v>3319103873</v>
      </c>
    </row>
    <row r="51" spans="2:10" s="105" customFormat="1" ht="15.75" x14ac:dyDescent="0.25">
      <c r="B51" s="105" t="s">
        <v>649</v>
      </c>
      <c r="C51" s="105" t="s">
        <v>660</v>
      </c>
      <c r="D51" s="294" t="s">
        <v>650</v>
      </c>
      <c r="E51" s="105" t="s">
        <v>645</v>
      </c>
      <c r="F51" s="105" t="s">
        <v>646</v>
      </c>
      <c r="G51" s="115" t="s">
        <v>531</v>
      </c>
      <c r="H51" s="115"/>
      <c r="I51" s="111">
        <f>VLOOKUP(Companies[[#This Row],[Nom complet de l’entreprise]],[3]!Companies[#Data],7,0)</f>
        <v>4186307660</v>
      </c>
    </row>
    <row r="52" spans="2:10" s="105" customFormat="1" ht="15.75" x14ac:dyDescent="0.25">
      <c r="B52" s="105" t="s">
        <v>651</v>
      </c>
      <c r="C52" s="105" t="s">
        <v>660</v>
      </c>
      <c r="D52" s="294" t="s">
        <v>652</v>
      </c>
      <c r="E52" s="105" t="s">
        <v>645</v>
      </c>
      <c r="F52" s="105" t="s">
        <v>646</v>
      </c>
      <c r="G52" s="115" t="s">
        <v>531</v>
      </c>
      <c r="H52" s="115"/>
      <c r="I52" s="111">
        <f>VLOOKUP(Companies[[#This Row],[Nom complet de l’entreprise]],[3]!Companies[#Data],7,0)</f>
        <v>2320326489</v>
      </c>
    </row>
    <row r="53" spans="2:10" s="105" customFormat="1" ht="15.75" x14ac:dyDescent="0.25">
      <c r="B53" s="105" t="s">
        <v>653</v>
      </c>
      <c r="C53" s="105" t="s">
        <v>660</v>
      </c>
      <c r="D53" s="294" t="s">
        <v>654</v>
      </c>
      <c r="E53" s="105" t="s">
        <v>645</v>
      </c>
      <c r="F53" s="105" t="s">
        <v>646</v>
      </c>
      <c r="G53" s="115" t="s">
        <v>531</v>
      </c>
      <c r="H53" s="115"/>
      <c r="I53" s="111">
        <f>VLOOKUP(Companies[[#This Row],[Nom complet de l’entreprise]],[3]!Companies[#Data],7,0)</f>
        <v>3019137293</v>
      </c>
    </row>
    <row r="54" spans="2:10" s="105" customFormat="1" ht="15.75" x14ac:dyDescent="0.25">
      <c r="B54" s="105" t="s">
        <v>655</v>
      </c>
      <c r="C54" s="105" t="s">
        <v>660</v>
      </c>
      <c r="D54" s="294" t="s">
        <v>656</v>
      </c>
      <c r="E54" s="105" t="s">
        <v>645</v>
      </c>
      <c r="F54" s="105" t="s">
        <v>646</v>
      </c>
      <c r="G54" s="115" t="s">
        <v>531</v>
      </c>
      <c r="H54" s="115"/>
      <c r="I54" s="111">
        <f>VLOOKUP(Companies[[#This Row],[Nom complet de l’entreprise]],[3]!Companies[#Data],7,0)</f>
        <v>2927208092</v>
      </c>
    </row>
    <row r="55" spans="2:10" s="105" customFormat="1" ht="15.75" x14ac:dyDescent="0.25">
      <c r="B55" s="105" t="s">
        <v>657</v>
      </c>
      <c r="C55" s="105" t="s">
        <v>660</v>
      </c>
      <c r="D55" s="294" t="s">
        <v>658</v>
      </c>
      <c r="E55" s="105" t="s">
        <v>645</v>
      </c>
      <c r="F55" s="105" t="s">
        <v>646</v>
      </c>
      <c r="G55" s="115" t="s">
        <v>531</v>
      </c>
      <c r="H55" s="115"/>
      <c r="I55" s="111">
        <f>VLOOKUP(Companies[[#This Row],[Nom complet de l’entreprise]],[3]!Companies[#Data],7,0)</f>
        <v>340722087</v>
      </c>
    </row>
    <row r="56" spans="2:10" s="105" customFormat="1" ht="15.75" x14ac:dyDescent="0.25">
      <c r="C56" s="252"/>
      <c r="F56" s="115"/>
      <c r="G56" s="115"/>
      <c r="H56" s="116"/>
    </row>
    <row r="57" spans="2:10" s="105" customFormat="1" ht="19.5" x14ac:dyDescent="0.25">
      <c r="B57" s="419" t="s">
        <v>252</v>
      </c>
      <c r="C57" s="419"/>
      <c r="D57" s="419"/>
      <c r="E57" s="419"/>
      <c r="F57" s="419"/>
      <c r="G57" s="419"/>
      <c r="H57" s="419"/>
      <c r="I57" s="419"/>
      <c r="J57" s="419"/>
    </row>
    <row r="58" spans="2:10" s="105" customFormat="1" ht="15.75" x14ac:dyDescent="0.3">
      <c r="B58" s="106" t="s">
        <v>253</v>
      </c>
      <c r="C58" s="117" t="s">
        <v>254</v>
      </c>
      <c r="D58" s="117" t="s">
        <v>255</v>
      </c>
      <c r="E58" s="117" t="s">
        <v>256</v>
      </c>
      <c r="F58" s="252" t="s">
        <v>257</v>
      </c>
      <c r="G58" s="252" t="s">
        <v>258</v>
      </c>
      <c r="H58" s="252" t="s">
        <v>259</v>
      </c>
      <c r="I58" s="252" t="s">
        <v>260</v>
      </c>
      <c r="J58" s="252" t="s">
        <v>261</v>
      </c>
    </row>
    <row r="59" spans="2:10" s="105" customFormat="1" ht="15.75" x14ac:dyDescent="0.25">
      <c r="B59" s="252" t="s">
        <v>712</v>
      </c>
      <c r="C59" s="353" t="s">
        <v>713</v>
      </c>
      <c r="D59" s="353" t="s">
        <v>714</v>
      </c>
      <c r="E59" s="353" t="s">
        <v>715</v>
      </c>
      <c r="F59" s="353"/>
      <c r="G59" s="353">
        <v>185890</v>
      </c>
      <c r="H59" s="353" t="s">
        <v>570</v>
      </c>
      <c r="I59" s="353">
        <v>11914169</v>
      </c>
      <c r="J59" s="353" t="s">
        <v>571</v>
      </c>
    </row>
    <row r="60" spans="2:10" s="105" customFormat="1" ht="15.75" x14ac:dyDescent="0.25">
      <c r="B60" s="469" t="s">
        <v>716</v>
      </c>
      <c r="C60" s="469" t="s">
        <v>713</v>
      </c>
      <c r="D60" s="469" t="s">
        <v>717</v>
      </c>
      <c r="E60" s="470" t="s">
        <v>715</v>
      </c>
      <c r="F60" s="469"/>
      <c r="G60" s="469">
        <v>25419</v>
      </c>
      <c r="H60" s="469" t="s">
        <v>570</v>
      </c>
      <c r="I60" s="470">
        <v>1631574</v>
      </c>
      <c r="J60" s="470" t="s">
        <v>571</v>
      </c>
    </row>
    <row r="61" spans="2:10" s="105" customFormat="1" ht="15.75" x14ac:dyDescent="0.25">
      <c r="B61" s="469" t="s">
        <v>718</v>
      </c>
      <c r="C61" s="469" t="s">
        <v>713</v>
      </c>
      <c r="D61" s="469" t="s">
        <v>719</v>
      </c>
      <c r="E61" s="470" t="s">
        <v>715</v>
      </c>
      <c r="F61" s="469"/>
      <c r="G61" s="469">
        <v>4079451</v>
      </c>
      <c r="H61" s="469" t="s">
        <v>570</v>
      </c>
      <c r="I61" s="470">
        <v>262870453</v>
      </c>
      <c r="J61" s="470" t="s">
        <v>571</v>
      </c>
    </row>
    <row r="62" spans="2:10" s="105" customFormat="1" ht="15.75" x14ac:dyDescent="0.25">
      <c r="B62" s="469" t="s">
        <v>720</v>
      </c>
      <c r="C62" s="469" t="s">
        <v>713</v>
      </c>
      <c r="D62" s="469" t="s">
        <v>721</v>
      </c>
      <c r="E62" s="470" t="s">
        <v>715</v>
      </c>
      <c r="F62" s="469"/>
      <c r="G62" s="469">
        <v>9440529</v>
      </c>
      <c r="H62" s="469" t="s">
        <v>570</v>
      </c>
      <c r="I62" s="470">
        <v>607257279</v>
      </c>
      <c r="J62" s="470" t="s">
        <v>571</v>
      </c>
    </row>
    <row r="63" spans="2:10" s="105" customFormat="1" ht="15.75" x14ac:dyDescent="0.25">
      <c r="B63" s="469" t="s">
        <v>722</v>
      </c>
      <c r="C63" s="469" t="s">
        <v>713</v>
      </c>
      <c r="D63" s="469" t="s">
        <v>723</v>
      </c>
      <c r="E63" s="470" t="s">
        <v>715</v>
      </c>
      <c r="F63" s="469"/>
      <c r="G63" s="469">
        <v>2084995</v>
      </c>
      <c r="H63" s="469" t="s">
        <v>570</v>
      </c>
      <c r="I63" s="470">
        <v>134076697</v>
      </c>
      <c r="J63" s="470" t="s">
        <v>571</v>
      </c>
    </row>
    <row r="64" spans="2:10" s="105" customFormat="1" ht="15.75" x14ac:dyDescent="0.25">
      <c r="B64" s="469" t="s">
        <v>724</v>
      </c>
      <c r="C64" s="469" t="s">
        <v>713</v>
      </c>
      <c r="D64" s="469" t="s">
        <v>725</v>
      </c>
      <c r="E64" s="470" t="s">
        <v>715</v>
      </c>
      <c r="F64" s="469"/>
      <c r="G64" s="469">
        <v>1158757</v>
      </c>
      <c r="H64" s="469" t="s">
        <v>570</v>
      </c>
      <c r="I64" s="470">
        <v>74307218</v>
      </c>
      <c r="J64" s="470" t="s">
        <v>571</v>
      </c>
    </row>
    <row r="65" spans="2:10" s="105" customFormat="1" ht="15.75" x14ac:dyDescent="0.25">
      <c r="B65" s="469" t="s">
        <v>726</v>
      </c>
      <c r="C65" s="469" t="s">
        <v>713</v>
      </c>
      <c r="D65" s="469" t="s">
        <v>725</v>
      </c>
      <c r="E65" s="470" t="s">
        <v>715</v>
      </c>
      <c r="F65" s="469"/>
      <c r="G65" s="469">
        <v>370344</v>
      </c>
      <c r="H65" s="469" t="s">
        <v>570</v>
      </c>
      <c r="I65" s="470">
        <v>23659714</v>
      </c>
      <c r="J65" s="470" t="s">
        <v>571</v>
      </c>
    </row>
    <row r="66" spans="2:10" s="105" customFormat="1" ht="15.75" x14ac:dyDescent="0.25">
      <c r="B66" s="469" t="s">
        <v>727</v>
      </c>
      <c r="C66" s="469" t="s">
        <v>713</v>
      </c>
      <c r="D66" s="469" t="s">
        <v>728</v>
      </c>
      <c r="E66" s="470" t="s">
        <v>715</v>
      </c>
      <c r="F66" s="469"/>
      <c r="G66" s="469">
        <v>913237</v>
      </c>
      <c r="H66" s="469" t="s">
        <v>570</v>
      </c>
      <c r="I66" s="470">
        <v>58514134</v>
      </c>
      <c r="J66" s="470" t="s">
        <v>571</v>
      </c>
    </row>
    <row r="67" spans="2:10" s="105" customFormat="1" ht="15.75" x14ac:dyDescent="0.25">
      <c r="B67" s="469" t="s">
        <v>729</v>
      </c>
      <c r="C67" s="469" t="s">
        <v>713</v>
      </c>
      <c r="D67" s="469" t="s">
        <v>730</v>
      </c>
      <c r="E67" s="470" t="s">
        <v>731</v>
      </c>
      <c r="F67" s="469"/>
      <c r="G67" s="469">
        <v>644851</v>
      </c>
      <c r="H67" s="469" t="s">
        <v>570</v>
      </c>
      <c r="I67" s="470">
        <v>41211637</v>
      </c>
      <c r="J67" s="470" t="s">
        <v>571</v>
      </c>
    </row>
    <row r="68" spans="2:10" s="105" customFormat="1" ht="15.75" x14ac:dyDescent="0.25">
      <c r="B68" s="469" t="s">
        <v>732</v>
      </c>
      <c r="C68" s="469" t="s">
        <v>713</v>
      </c>
      <c r="D68" s="469" t="s">
        <v>733</v>
      </c>
      <c r="E68" s="470" t="s">
        <v>731</v>
      </c>
      <c r="F68" s="469"/>
      <c r="G68" s="469">
        <v>738297</v>
      </c>
      <c r="H68" s="469" t="s">
        <v>570</v>
      </c>
      <c r="I68" s="470">
        <v>47297081</v>
      </c>
      <c r="J68" s="470" t="s">
        <v>571</v>
      </c>
    </row>
    <row r="69" spans="2:10" s="105" customFormat="1" ht="15.75" x14ac:dyDescent="0.25">
      <c r="B69" s="469" t="s">
        <v>734</v>
      </c>
      <c r="C69" s="469" t="s">
        <v>713</v>
      </c>
      <c r="D69" s="469" t="s">
        <v>719</v>
      </c>
      <c r="E69" s="470" t="s">
        <v>715</v>
      </c>
      <c r="F69" s="469"/>
      <c r="G69" s="469">
        <v>1480561</v>
      </c>
      <c r="H69" s="469" t="s">
        <v>570</v>
      </c>
      <c r="I69" s="470">
        <v>95375729</v>
      </c>
      <c r="J69" s="470" t="s">
        <v>571</v>
      </c>
    </row>
    <row r="70" spans="2:10" s="105" customFormat="1" ht="15.75" x14ac:dyDescent="0.25">
      <c r="B70" s="469" t="s">
        <v>735</v>
      </c>
      <c r="C70" s="469" t="s">
        <v>713</v>
      </c>
      <c r="D70" s="469" t="s">
        <v>736</v>
      </c>
      <c r="E70" s="470" t="s">
        <v>731</v>
      </c>
      <c r="F70" s="469"/>
      <c r="G70" s="469">
        <v>794590</v>
      </c>
      <c r="H70" s="469" t="s">
        <v>570</v>
      </c>
      <c r="I70" s="470">
        <v>50942666</v>
      </c>
      <c r="J70" s="470" t="s">
        <v>571</v>
      </c>
    </row>
    <row r="71" spans="2:10" s="105" customFormat="1" ht="15.75" x14ac:dyDescent="0.25">
      <c r="B71" s="469" t="s">
        <v>737</v>
      </c>
      <c r="C71" s="469" t="s">
        <v>713</v>
      </c>
      <c r="D71" s="469" t="s">
        <v>738</v>
      </c>
      <c r="E71" s="470" t="s">
        <v>731</v>
      </c>
      <c r="F71" s="469"/>
      <c r="G71" s="469">
        <v>2932540</v>
      </c>
      <c r="H71" s="469" t="s">
        <v>570</v>
      </c>
      <c r="I71" s="470">
        <v>187504948</v>
      </c>
      <c r="J71" s="470" t="s">
        <v>571</v>
      </c>
    </row>
    <row r="72" spans="2:10" s="105" customFormat="1" ht="15.75" x14ac:dyDescent="0.25">
      <c r="B72" s="469" t="s">
        <v>739</v>
      </c>
      <c r="C72" s="469" t="s">
        <v>713</v>
      </c>
      <c r="D72" s="469" t="s">
        <v>740</v>
      </c>
      <c r="E72" s="470" t="s">
        <v>731</v>
      </c>
      <c r="F72" s="469"/>
      <c r="G72" s="469">
        <v>282246</v>
      </c>
      <c r="H72" s="469" t="s">
        <v>570</v>
      </c>
      <c r="I72" s="470">
        <v>18070296</v>
      </c>
      <c r="J72" s="470" t="s">
        <v>571</v>
      </c>
    </row>
    <row r="73" spans="2:10" s="105" customFormat="1" ht="15.75" x14ac:dyDescent="0.25">
      <c r="B73" s="469" t="s">
        <v>741</v>
      </c>
      <c r="C73" s="469" t="s">
        <v>713</v>
      </c>
      <c r="D73" s="469" t="s">
        <v>742</v>
      </c>
      <c r="E73" s="470" t="s">
        <v>731</v>
      </c>
      <c r="F73" s="469"/>
      <c r="G73" s="469">
        <v>152469</v>
      </c>
      <c r="H73" s="469" t="s">
        <v>570</v>
      </c>
      <c r="I73" s="470">
        <v>9969279</v>
      </c>
      <c r="J73" s="470" t="s">
        <v>571</v>
      </c>
    </row>
    <row r="74" spans="2:10" s="105" customFormat="1" ht="15.75" x14ac:dyDescent="0.25">
      <c r="B74" s="469" t="s">
        <v>743</v>
      </c>
      <c r="C74" s="469" t="s">
        <v>713</v>
      </c>
      <c r="D74" s="469" t="s">
        <v>742</v>
      </c>
      <c r="E74" s="470" t="s">
        <v>731</v>
      </c>
      <c r="F74" s="469"/>
      <c r="G74" s="469">
        <v>2065</v>
      </c>
      <c r="H74" s="469" t="s">
        <v>570</v>
      </c>
      <c r="I74" s="470">
        <v>131093</v>
      </c>
      <c r="J74" s="470" t="s">
        <v>571</v>
      </c>
    </row>
    <row r="75" spans="2:10" s="105" customFormat="1" ht="15.75" x14ac:dyDescent="0.25">
      <c r="B75" s="469" t="s">
        <v>744</v>
      </c>
      <c r="C75" s="469" t="s">
        <v>713</v>
      </c>
      <c r="D75" s="469" t="s">
        <v>730</v>
      </c>
      <c r="E75" s="470" t="s">
        <v>715</v>
      </c>
      <c r="F75" s="469"/>
      <c r="G75" s="469">
        <v>8774563</v>
      </c>
      <c r="H75" s="469" t="s">
        <v>570</v>
      </c>
      <c r="I75" s="470">
        <v>561740569</v>
      </c>
      <c r="J75" s="470" t="s">
        <v>571</v>
      </c>
    </row>
    <row r="76" spans="2:10" s="105" customFormat="1" ht="15.75" x14ac:dyDescent="0.25">
      <c r="B76" s="469" t="s">
        <v>745</v>
      </c>
      <c r="C76" s="469" t="s">
        <v>713</v>
      </c>
      <c r="D76" s="469" t="s">
        <v>746</v>
      </c>
      <c r="E76" s="470" t="s">
        <v>731</v>
      </c>
      <c r="F76" s="469"/>
      <c r="G76" s="469">
        <v>871009</v>
      </c>
      <c r="H76" s="469" t="s">
        <v>570</v>
      </c>
      <c r="I76" s="470">
        <v>55616217</v>
      </c>
      <c r="J76" s="470" t="s">
        <v>571</v>
      </c>
    </row>
    <row r="77" spans="2:10" s="105" customFormat="1" ht="15.75" x14ac:dyDescent="0.25">
      <c r="B77" s="469" t="s">
        <v>747</v>
      </c>
      <c r="C77" s="469" t="s">
        <v>713</v>
      </c>
      <c r="D77" s="469" t="s">
        <v>748</v>
      </c>
      <c r="E77" s="470" t="s">
        <v>715</v>
      </c>
      <c r="F77" s="469"/>
      <c r="G77" s="469">
        <v>2144464</v>
      </c>
      <c r="H77" s="469" t="s">
        <v>570</v>
      </c>
      <c r="I77" s="470">
        <v>137619979</v>
      </c>
      <c r="J77" s="470" t="s">
        <v>571</v>
      </c>
    </row>
    <row r="78" spans="2:10" s="105" customFormat="1" ht="15.75" x14ac:dyDescent="0.25">
      <c r="B78" s="469" t="s">
        <v>749</v>
      </c>
      <c r="C78" s="469" t="s">
        <v>713</v>
      </c>
      <c r="D78" s="469" t="s">
        <v>748</v>
      </c>
      <c r="E78" s="470" t="s">
        <v>715</v>
      </c>
      <c r="F78" s="469"/>
      <c r="G78" s="469">
        <v>150601</v>
      </c>
      <c r="H78" s="469" t="s">
        <v>570</v>
      </c>
      <c r="I78" s="470">
        <v>9524296</v>
      </c>
      <c r="J78" s="470" t="s">
        <v>571</v>
      </c>
    </row>
    <row r="79" spans="2:10" s="105" customFormat="1" ht="15.75" x14ac:dyDescent="0.25">
      <c r="B79" s="469" t="s">
        <v>750</v>
      </c>
      <c r="C79" s="469" t="s">
        <v>713</v>
      </c>
      <c r="D79" s="469" t="s">
        <v>748</v>
      </c>
      <c r="E79" s="470" t="s">
        <v>715</v>
      </c>
      <c r="F79" s="469"/>
      <c r="G79" s="469">
        <v>1471538</v>
      </c>
      <c r="H79" s="469" t="s">
        <v>570</v>
      </c>
      <c r="I79" s="470">
        <v>94640458</v>
      </c>
      <c r="J79" s="470" t="s">
        <v>571</v>
      </c>
    </row>
    <row r="80" spans="2:10" s="105" customFormat="1" ht="15.75" x14ac:dyDescent="0.25">
      <c r="B80" s="469" t="s">
        <v>751</v>
      </c>
      <c r="C80" s="469" t="s">
        <v>713</v>
      </c>
      <c r="D80" s="469" t="s">
        <v>748</v>
      </c>
      <c r="E80" s="470" t="s">
        <v>715</v>
      </c>
      <c r="F80" s="469"/>
      <c r="G80" s="469">
        <v>4863489</v>
      </c>
      <c r="H80" s="469" t="s">
        <v>570</v>
      </c>
      <c r="I80" s="470">
        <v>313375281</v>
      </c>
      <c r="J80" s="470" t="s">
        <v>571</v>
      </c>
    </row>
    <row r="81" spans="2:10" s="105" customFormat="1" ht="15.75" x14ac:dyDescent="0.25">
      <c r="B81" s="469" t="s">
        <v>731</v>
      </c>
      <c r="C81" s="469" t="s">
        <v>713</v>
      </c>
      <c r="D81" s="469" t="s">
        <v>752</v>
      </c>
      <c r="E81" s="470" t="s">
        <v>731</v>
      </c>
      <c r="F81" s="469"/>
      <c r="G81" s="469">
        <v>6432675</v>
      </c>
      <c r="H81" s="469" t="s">
        <v>570</v>
      </c>
      <c r="I81" s="470">
        <v>373188682</v>
      </c>
      <c r="J81" s="470" t="s">
        <v>571</v>
      </c>
    </row>
    <row r="82" spans="2:10" s="105" customFormat="1" ht="15.75" x14ac:dyDescent="0.25">
      <c r="B82" s="469" t="s">
        <v>753</v>
      </c>
      <c r="C82" s="469" t="s">
        <v>713</v>
      </c>
      <c r="D82" s="469" t="s">
        <v>752</v>
      </c>
      <c r="E82" s="470" t="s">
        <v>731</v>
      </c>
      <c r="F82" s="469"/>
      <c r="G82" s="469">
        <v>387204</v>
      </c>
      <c r="H82" s="469" t="s">
        <v>570</v>
      </c>
      <c r="I82" s="470">
        <v>22697783</v>
      </c>
      <c r="J82" s="470" t="s">
        <v>571</v>
      </c>
    </row>
    <row r="83" spans="2:10" s="105" customFormat="1" ht="15.75" x14ac:dyDescent="0.25">
      <c r="B83" s="469" t="s">
        <v>754</v>
      </c>
      <c r="C83" s="469" t="s">
        <v>713</v>
      </c>
      <c r="D83" s="469" t="s">
        <v>752</v>
      </c>
      <c r="E83" s="470" t="s">
        <v>715</v>
      </c>
      <c r="F83" s="469"/>
      <c r="G83" s="469">
        <v>56357203</v>
      </c>
      <c r="H83" s="469" t="s">
        <v>570</v>
      </c>
      <c r="I83" s="470">
        <v>3627426061</v>
      </c>
      <c r="J83" s="470" t="s">
        <v>571</v>
      </c>
    </row>
    <row r="84" spans="2:10" s="105" customFormat="1" ht="15.75" x14ac:dyDescent="0.25">
      <c r="B84" s="469" t="s">
        <v>755</v>
      </c>
      <c r="C84" s="469" t="s">
        <v>713</v>
      </c>
      <c r="D84" s="469" t="s">
        <v>756</v>
      </c>
      <c r="E84" s="470" t="s">
        <v>757</v>
      </c>
      <c r="F84" s="469"/>
      <c r="G84" s="469">
        <v>1746576</v>
      </c>
      <c r="H84" s="469" t="s">
        <v>570</v>
      </c>
      <c r="I84" s="470">
        <v>114795187</v>
      </c>
      <c r="J84" s="470" t="s">
        <v>571</v>
      </c>
    </row>
    <row r="85" spans="2:10" s="105" customFormat="1" ht="15.75" x14ac:dyDescent="0.25">
      <c r="B85" s="469" t="s">
        <v>758</v>
      </c>
      <c r="C85" s="469" t="s">
        <v>713</v>
      </c>
      <c r="D85" s="469" t="s">
        <v>759</v>
      </c>
      <c r="E85" s="470" t="s">
        <v>760</v>
      </c>
      <c r="F85" s="469"/>
      <c r="G85" s="469">
        <v>3729190</v>
      </c>
      <c r="H85" s="469" t="s">
        <v>570</v>
      </c>
      <c r="I85" s="470">
        <v>254273029</v>
      </c>
      <c r="J85" s="470" t="s">
        <v>571</v>
      </c>
    </row>
    <row r="86" spans="2:10" s="105" customFormat="1" ht="15.75" x14ac:dyDescent="0.25">
      <c r="B86" s="469" t="s">
        <v>761</v>
      </c>
      <c r="C86" s="469" t="s">
        <v>713</v>
      </c>
      <c r="D86" s="469" t="s">
        <v>762</v>
      </c>
      <c r="E86" s="470" t="s">
        <v>715</v>
      </c>
      <c r="F86" s="469"/>
      <c r="G86" s="469">
        <v>5105159</v>
      </c>
      <c r="H86" s="469" t="s">
        <v>570</v>
      </c>
      <c r="I86" s="470">
        <v>329353598</v>
      </c>
      <c r="J86" s="470" t="s">
        <v>571</v>
      </c>
    </row>
    <row r="87" spans="2:10" s="105" customFormat="1" ht="15.75" x14ac:dyDescent="0.25">
      <c r="B87" s="469" t="s">
        <v>763</v>
      </c>
      <c r="C87" s="469" t="s">
        <v>713</v>
      </c>
      <c r="D87" s="469" t="s">
        <v>762</v>
      </c>
      <c r="E87" s="470" t="s">
        <v>715</v>
      </c>
      <c r="F87" s="469"/>
      <c r="G87" s="469">
        <v>1541976</v>
      </c>
      <c r="H87" s="469" t="s">
        <v>570</v>
      </c>
      <c r="I87" s="470">
        <v>99565665</v>
      </c>
      <c r="J87" s="470" t="s">
        <v>571</v>
      </c>
    </row>
    <row r="88" spans="2:10" s="105" customFormat="1" ht="15.75" x14ac:dyDescent="0.25">
      <c r="B88" s="469" t="s">
        <v>764</v>
      </c>
      <c r="C88" s="469" t="s">
        <v>713</v>
      </c>
      <c r="D88" s="469" t="s">
        <v>762</v>
      </c>
      <c r="E88" s="470" t="s">
        <v>731</v>
      </c>
      <c r="F88" s="469"/>
      <c r="G88" s="469">
        <v>961232</v>
      </c>
      <c r="H88" s="469" t="s">
        <v>570</v>
      </c>
      <c r="I88" s="470">
        <v>60851296</v>
      </c>
      <c r="J88" s="470" t="s">
        <v>571</v>
      </c>
    </row>
    <row r="89" spans="2:10" s="105" customFormat="1" ht="15.75" x14ac:dyDescent="0.25">
      <c r="B89" s="469" t="s">
        <v>765</v>
      </c>
      <c r="C89" s="469" t="s">
        <v>713</v>
      </c>
      <c r="D89" s="469" t="s">
        <v>762</v>
      </c>
      <c r="E89" s="470" t="s">
        <v>715</v>
      </c>
      <c r="F89" s="469"/>
      <c r="G89" s="469">
        <v>400840</v>
      </c>
      <c r="H89" s="469" t="s">
        <v>570</v>
      </c>
      <c r="I89" s="470">
        <v>25775386</v>
      </c>
      <c r="J89" s="470" t="s">
        <v>571</v>
      </c>
    </row>
    <row r="90" spans="2:10" s="105" customFormat="1" ht="15.75" x14ac:dyDescent="0.25">
      <c r="B90" s="469" t="s">
        <v>766</v>
      </c>
      <c r="C90" s="469" t="s">
        <v>713</v>
      </c>
      <c r="D90" s="469" t="s">
        <v>767</v>
      </c>
      <c r="E90" s="470" t="s">
        <v>715</v>
      </c>
      <c r="F90" s="469"/>
      <c r="G90" s="469">
        <v>1166329</v>
      </c>
      <c r="H90" s="469" t="s">
        <v>570</v>
      </c>
      <c r="I90" s="470">
        <v>72647402</v>
      </c>
      <c r="J90" s="470" t="s">
        <v>571</v>
      </c>
    </row>
    <row r="91" spans="2:10" s="372" customFormat="1" ht="15.75" x14ac:dyDescent="0.3">
      <c r="B91" s="105"/>
      <c r="C91" s="117"/>
      <c r="D91" s="117"/>
      <c r="E91" s="117"/>
      <c r="F91" s="117"/>
      <c r="H91" s="105"/>
      <c r="J91" s="105"/>
    </row>
    <row r="92" spans="2:10" ht="15.75" x14ac:dyDescent="0.25">
      <c r="B92" s="257"/>
      <c r="C92" s="257"/>
      <c r="D92" s="257"/>
      <c r="E92" s="257"/>
      <c r="F92" s="118"/>
      <c r="G92" s="118"/>
      <c r="H92" s="118"/>
      <c r="I92" s="118"/>
      <c r="J92" s="118"/>
    </row>
    <row r="93" spans="2:10" s="105" customFormat="1" ht="16.5" thickBot="1" x14ac:dyDescent="0.3">
      <c r="B93" s="420" t="s">
        <v>81</v>
      </c>
      <c r="C93" s="421"/>
      <c r="D93" s="421"/>
      <c r="E93" s="421"/>
      <c r="F93" s="421"/>
      <c r="G93" s="421"/>
      <c r="H93" s="421"/>
      <c r="I93" s="421"/>
      <c r="J93" s="421"/>
    </row>
    <row r="94" spans="2:10" s="105" customFormat="1" ht="15.75" x14ac:dyDescent="0.25">
      <c r="B94" s="422" t="s">
        <v>82</v>
      </c>
      <c r="C94" s="423"/>
      <c r="D94" s="423"/>
      <c r="E94" s="423"/>
      <c r="F94" s="423"/>
      <c r="G94" s="423"/>
      <c r="H94" s="423"/>
      <c r="I94" s="423"/>
      <c r="J94" s="423"/>
    </row>
    <row r="95" spans="2:10" ht="16.5" thickBot="1" x14ac:dyDescent="0.3">
      <c r="B95" s="257"/>
      <c r="C95" s="257"/>
      <c r="D95" s="257"/>
      <c r="E95" s="257"/>
      <c r="F95" s="118"/>
      <c r="G95" s="118"/>
      <c r="H95" s="118"/>
      <c r="I95" s="118"/>
      <c r="J95" s="118"/>
    </row>
    <row r="96" spans="2:10" ht="15.75" x14ac:dyDescent="0.25">
      <c r="B96" s="391" t="s">
        <v>18</v>
      </c>
      <c r="C96" s="391"/>
      <c r="D96" s="391"/>
      <c r="E96" s="391"/>
      <c r="F96" s="391"/>
      <c r="G96" s="391"/>
      <c r="H96" s="391"/>
      <c r="I96" s="391"/>
      <c r="J96" s="391"/>
    </row>
    <row r="97" spans="2:10" ht="16.5" customHeight="1" x14ac:dyDescent="0.25">
      <c r="B97" s="373" t="s">
        <v>19</v>
      </c>
      <c r="C97" s="373"/>
      <c r="D97" s="373"/>
      <c r="E97" s="373"/>
      <c r="F97" s="373"/>
      <c r="G97" s="373"/>
      <c r="H97" s="373"/>
      <c r="I97" s="373"/>
      <c r="J97" s="373"/>
    </row>
    <row r="98" spans="2:10" ht="15.75" x14ac:dyDescent="0.25">
      <c r="B98" s="378" t="s">
        <v>21</v>
      </c>
      <c r="C98" s="378"/>
      <c r="D98" s="378"/>
      <c r="E98" s="378"/>
      <c r="F98" s="378"/>
      <c r="G98" s="378"/>
      <c r="H98" s="378"/>
      <c r="I98" s="378"/>
      <c r="J98" s="378"/>
    </row>
    <row r="99" spans="2:10" ht="15.75" x14ac:dyDescent="0.25">
      <c r="B99" s="415"/>
      <c r="C99" s="415"/>
      <c r="D99" s="415"/>
      <c r="E99" s="415"/>
      <c r="F99" s="415"/>
      <c r="G99" s="415"/>
      <c r="H99" s="415"/>
      <c r="I99" s="415"/>
      <c r="J99" s="415"/>
    </row>
    <row r="100" spans="2:10" ht="15.75" x14ac:dyDescent="0.25">
      <c r="B100" s="252"/>
      <c r="C100" s="252"/>
      <c r="D100" s="252"/>
      <c r="E100" s="252"/>
      <c r="F100" s="252"/>
      <c r="G100" s="252"/>
      <c r="H100" s="252"/>
      <c r="I100" s="252"/>
      <c r="J100" s="252"/>
    </row>
    <row r="101" spans="2:10" ht="15.75" x14ac:dyDescent="0.25">
      <c r="B101" s="252"/>
      <c r="C101" s="252"/>
      <c r="D101" s="252"/>
      <c r="E101" s="252"/>
      <c r="F101" s="252"/>
      <c r="G101" s="252"/>
      <c r="H101" s="252"/>
      <c r="I101" s="252"/>
      <c r="J101" s="252"/>
    </row>
    <row r="102" spans="2:10" ht="15.75" x14ac:dyDescent="0.25">
      <c r="B102" s="252"/>
      <c r="C102" s="252"/>
      <c r="D102" s="252"/>
      <c r="E102" s="252"/>
      <c r="F102" s="252"/>
      <c r="G102" s="252"/>
      <c r="H102" s="252"/>
      <c r="I102" s="252"/>
      <c r="J102" s="252"/>
    </row>
    <row r="103" spans="2:10" ht="15.75" x14ac:dyDescent="0.25">
      <c r="B103" s="252"/>
      <c r="C103" s="252"/>
      <c r="D103" s="252"/>
      <c r="E103" s="252"/>
    </row>
    <row r="104" spans="2:10" s="105" customFormat="1" ht="15.75" x14ac:dyDescent="0.25">
      <c r="B104" s="252"/>
      <c r="C104" s="252"/>
      <c r="D104" s="252"/>
      <c r="E104" s="252"/>
    </row>
    <row r="105" spans="2:10" ht="15.75" x14ac:dyDescent="0.25">
      <c r="B105" s="252"/>
      <c r="C105" s="252"/>
      <c r="D105" s="252"/>
      <c r="E105" s="252"/>
    </row>
    <row r="106" spans="2:10" ht="15.75" x14ac:dyDescent="0.25">
      <c r="B106" s="252"/>
      <c r="C106" s="252"/>
      <c r="D106" s="252"/>
      <c r="E106" s="252"/>
    </row>
    <row r="107" spans="2:10" ht="15.75" x14ac:dyDescent="0.25">
      <c r="B107" s="252"/>
      <c r="C107" s="252"/>
      <c r="D107" s="252"/>
      <c r="E107" s="252"/>
    </row>
    <row r="108" spans="2:10" ht="15.75" x14ac:dyDescent="0.25">
      <c r="B108" s="252"/>
      <c r="C108" s="252"/>
      <c r="D108" s="252"/>
      <c r="E108" s="252"/>
    </row>
    <row r="109" spans="2:10" ht="15.75" x14ac:dyDescent="0.25">
      <c r="B109" s="252"/>
      <c r="C109" s="252"/>
      <c r="D109" s="252"/>
      <c r="E109" s="252"/>
    </row>
    <row r="110" spans="2:10" ht="15.75" x14ac:dyDescent="0.25">
      <c r="B110" s="252"/>
      <c r="C110" s="252"/>
      <c r="D110" s="252"/>
      <c r="E110" s="252"/>
    </row>
    <row r="111" spans="2:10" ht="15.75" x14ac:dyDescent="0.25">
      <c r="B111" s="252"/>
      <c r="C111" s="252"/>
      <c r="D111" s="252"/>
      <c r="E111" s="252"/>
    </row>
    <row r="112" spans="2:10" ht="15" customHeight="1" x14ac:dyDescent="0.25">
      <c r="B112" s="252"/>
      <c r="C112" s="252"/>
      <c r="D112" s="252"/>
      <c r="E112" s="252"/>
    </row>
    <row r="113" spans="2:5" ht="15" customHeight="1" x14ac:dyDescent="0.25">
      <c r="B113" s="252"/>
      <c r="C113" s="252"/>
      <c r="D113" s="252"/>
      <c r="E113" s="252"/>
    </row>
    <row r="114" spans="2:5" ht="15.75" x14ac:dyDescent="0.25">
      <c r="B114" s="252"/>
      <c r="C114" s="252"/>
      <c r="D114" s="252"/>
      <c r="E114" s="252"/>
    </row>
    <row r="115" spans="2:5" ht="15.75" x14ac:dyDescent="0.25">
      <c r="B115" s="252"/>
      <c r="C115" s="252"/>
      <c r="D115" s="252"/>
      <c r="E115" s="252"/>
    </row>
    <row r="116" spans="2:5" ht="18.75" customHeight="1" x14ac:dyDescent="0.25">
      <c r="B116" s="252"/>
      <c r="C116" s="252"/>
      <c r="D116" s="252"/>
      <c r="E116" s="252"/>
    </row>
    <row r="117" spans="2:5" ht="15.75" x14ac:dyDescent="0.25">
      <c r="B117" s="252"/>
      <c r="C117" s="252"/>
      <c r="D117" s="252"/>
      <c r="E117" s="252"/>
    </row>
    <row r="118" spans="2:5" ht="15.75" x14ac:dyDescent="0.25">
      <c r="B118" s="252"/>
      <c r="C118" s="252"/>
      <c r="D118" s="252"/>
      <c r="E118" s="252"/>
    </row>
    <row r="119" spans="2:5" ht="15.75" x14ac:dyDescent="0.25"/>
    <row r="120" spans="2:5" ht="15.75" x14ac:dyDescent="0.25"/>
    <row r="121" spans="2:5" ht="15.75" x14ac:dyDescent="0.25"/>
    <row r="122" spans="2:5" ht="15.75" x14ac:dyDescent="0.25"/>
    <row r="123" spans="2:5" ht="15.75" x14ac:dyDescent="0.25"/>
    <row r="124" spans="2:5" ht="15.75" x14ac:dyDescent="0.25"/>
    <row r="125" spans="2:5" ht="15.75" x14ac:dyDescent="0.25"/>
    <row r="126" spans="2:5" ht="15.75" x14ac:dyDescent="0.25"/>
    <row r="127" spans="2:5" ht="15.75" x14ac:dyDescent="0.25"/>
    <row r="128" spans="2:5" ht="15.75" x14ac:dyDescent="0.25"/>
    <row r="129" ht="15.75" x14ac:dyDescent="0.25"/>
    <row r="130" ht="15.75" x14ac:dyDescent="0.25"/>
    <row r="131" ht="15.75" x14ac:dyDescent="0.25"/>
    <row r="132" ht="15.75" x14ac:dyDescent="0.25"/>
    <row r="133" ht="15.75" x14ac:dyDescent="0.25"/>
    <row r="134" ht="15.75" x14ac:dyDescent="0.25"/>
    <row r="135" ht="15.75" x14ac:dyDescent="0.25"/>
    <row r="136" ht="15.75" x14ac:dyDescent="0.25"/>
    <row r="137" ht="15.75" x14ac:dyDescent="0.25"/>
  </sheetData>
  <mergeCells count="20">
    <mergeCell ref="B26:J26"/>
    <mergeCell ref="B2:J2"/>
    <mergeCell ref="B3:J3"/>
    <mergeCell ref="B4:J4"/>
    <mergeCell ref="B5:J5"/>
    <mergeCell ref="B6:J6"/>
    <mergeCell ref="B7:J7"/>
    <mergeCell ref="B8:J8"/>
    <mergeCell ref="B10:J10"/>
    <mergeCell ref="B11:J11"/>
    <mergeCell ref="B12:J12"/>
    <mergeCell ref="B13:J13"/>
    <mergeCell ref="B98:J98"/>
    <mergeCell ref="B99:J99"/>
    <mergeCell ref="B27:D27"/>
    <mergeCell ref="B57:J57"/>
    <mergeCell ref="B93:J93"/>
    <mergeCell ref="B94:J94"/>
    <mergeCell ref="B96:J96"/>
    <mergeCell ref="B97:J97"/>
  </mergeCells>
  <hyperlinks>
    <hyperlink ref="B94:F94" r:id="rId1" display="Give us your feedback or report a conflict in the data! Write to us at  data@eiti.org" xr:uid="{00000000-0004-0000-0C00-000000000000}"/>
    <hyperlink ref="B93:F93" r:id="rId2" display="For the latest version of Summary data templates, see  https://eiti.org/summary-data-template" xr:uid="{00000000-0004-0000-0C00-000001000000}"/>
  </hyperlinks>
  <pageMargins left="0.25" right="0.25" top="0.75" bottom="0.75" header="0.3" footer="0.3"/>
  <pageSetup paperSize="8" fitToHeight="0" orientation="landscape" horizontalDpi="2400" verticalDpi="2400" r:id="rId3"/>
  <tableParts count="3">
    <tablePart r:id="rId4"/>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U96"/>
  <sheetViews>
    <sheetView showGridLines="0" topLeftCell="A7" zoomScale="85" zoomScaleNormal="85" workbookViewId="0">
      <selection activeCell="I7" sqref="I7"/>
    </sheetView>
  </sheetViews>
  <sheetFormatPr defaultColWidth="8.5" defaultRowHeight="15.75" x14ac:dyDescent="0.3"/>
  <cols>
    <col min="1" max="1" width="2.5" style="117" customWidth="1"/>
    <col min="2" max="5" width="0" style="117" hidden="1" customWidth="1"/>
    <col min="6" max="6" width="61.875" style="117" customWidth="1"/>
    <col min="7" max="7" width="16.5" style="117" customWidth="1"/>
    <col min="8" max="8" width="39" style="117" customWidth="1"/>
    <col min="9" max="9" width="21.625" style="117" customWidth="1"/>
    <col min="10" max="10" width="23.625" style="117" customWidth="1"/>
    <col min="11" max="11" width="15.5" style="117" bestFit="1" customWidth="1"/>
    <col min="12" max="12" width="2.5" style="117" customWidth="1"/>
    <col min="13" max="13" width="19.5" style="117" bestFit="1" customWidth="1"/>
    <col min="14" max="14" width="92.625" style="117" customWidth="1"/>
    <col min="15" max="15" width="4" style="117" customWidth="1"/>
    <col min="16" max="17" width="8.5" style="117"/>
    <col min="18" max="18" width="21" style="117" bestFit="1" customWidth="1"/>
    <col min="19" max="19" width="8.5" style="117"/>
    <col min="20" max="20" width="21" style="117" bestFit="1" customWidth="1"/>
    <col min="21" max="16384" width="8.5" style="117"/>
  </cols>
  <sheetData>
    <row r="1" spans="6:14" s="6" customFormat="1" ht="15.75" hidden="1" customHeight="1" x14ac:dyDescent="0.25">
      <c r="F1" s="252"/>
      <c r="G1" s="252"/>
      <c r="H1" s="252"/>
      <c r="I1" s="252"/>
      <c r="J1" s="252"/>
      <c r="K1" s="252"/>
      <c r="L1" s="252"/>
      <c r="M1" s="252"/>
      <c r="N1" s="252"/>
    </row>
    <row r="2" spans="6:14" s="6" customFormat="1" hidden="1" x14ac:dyDescent="0.25">
      <c r="F2" s="118"/>
      <c r="G2" s="252"/>
      <c r="H2" s="118"/>
      <c r="I2" s="252"/>
      <c r="J2" s="118"/>
      <c r="K2" s="252"/>
      <c r="L2" s="252"/>
      <c r="M2" s="252"/>
      <c r="N2" s="252"/>
    </row>
    <row r="3" spans="6:14" s="6" customFormat="1" hidden="1" x14ac:dyDescent="0.25">
      <c r="F3" s="118"/>
      <c r="G3" s="252"/>
      <c r="H3" s="118"/>
      <c r="I3" s="252"/>
      <c r="J3" s="118"/>
      <c r="K3" s="252"/>
      <c r="L3" s="252"/>
      <c r="M3" s="252"/>
      <c r="N3" s="123" t="s">
        <v>262</v>
      </c>
    </row>
    <row r="4" spans="6:14" s="6" customFormat="1" hidden="1" x14ac:dyDescent="0.25">
      <c r="F4" s="118"/>
      <c r="G4" s="252"/>
      <c r="H4" s="118"/>
      <c r="I4" s="252"/>
      <c r="J4" s="118"/>
      <c r="K4" s="252"/>
      <c r="L4" s="252"/>
      <c r="M4" s="252"/>
      <c r="N4" s="123" t="str">
        <f>[1]Introduction!G4</f>
        <v>YYYY-MM-DD</v>
      </c>
    </row>
    <row r="5" spans="6:14" s="6" customFormat="1" hidden="1" x14ac:dyDescent="0.25">
      <c r="F5" s="252"/>
      <c r="G5" s="252"/>
      <c r="H5" s="252"/>
      <c r="I5" s="252"/>
      <c r="J5" s="252"/>
      <c r="K5" s="252"/>
      <c r="L5" s="252"/>
      <c r="M5" s="252"/>
      <c r="N5" s="252"/>
    </row>
    <row r="6" spans="6:14" s="6" customFormat="1" hidden="1" x14ac:dyDescent="0.25">
      <c r="F6" s="252"/>
      <c r="G6" s="252"/>
      <c r="H6" s="252"/>
      <c r="I6" s="252"/>
      <c r="J6" s="252"/>
      <c r="K6" s="252"/>
      <c r="L6" s="252"/>
      <c r="M6" s="252"/>
      <c r="N6" s="252"/>
    </row>
    <row r="7" spans="6:14" s="6" customFormat="1" x14ac:dyDescent="0.25">
      <c r="F7" s="252"/>
      <c r="G7" s="252"/>
      <c r="H7" s="252"/>
      <c r="I7" s="252"/>
      <c r="J7" s="252"/>
      <c r="K7" s="252"/>
      <c r="L7" s="252"/>
      <c r="M7" s="252"/>
      <c r="N7" s="252"/>
    </row>
    <row r="8" spans="6:14" s="6" customFormat="1" x14ac:dyDescent="0.25">
      <c r="F8" s="380" t="s">
        <v>507</v>
      </c>
      <c r="G8" s="380"/>
      <c r="H8" s="380"/>
      <c r="I8" s="380"/>
      <c r="J8" s="380"/>
      <c r="K8" s="380"/>
      <c r="L8" s="380"/>
      <c r="M8" s="380"/>
      <c r="N8" s="380"/>
    </row>
    <row r="9" spans="6:14" s="6" customFormat="1" ht="24" x14ac:dyDescent="0.25">
      <c r="F9" s="437" t="s">
        <v>23</v>
      </c>
      <c r="G9" s="437"/>
      <c r="H9" s="437"/>
      <c r="I9" s="437"/>
      <c r="J9" s="437"/>
      <c r="K9" s="437"/>
      <c r="L9" s="437"/>
      <c r="M9" s="437"/>
      <c r="N9" s="437"/>
    </row>
    <row r="10" spans="6:14" s="6" customFormat="1" x14ac:dyDescent="0.25">
      <c r="F10" s="440" t="s">
        <v>263</v>
      </c>
      <c r="G10" s="440"/>
      <c r="H10" s="440"/>
      <c r="I10" s="440"/>
      <c r="J10" s="440"/>
      <c r="K10" s="440"/>
      <c r="L10" s="440"/>
      <c r="M10" s="440"/>
      <c r="N10" s="440"/>
    </row>
    <row r="11" spans="6:14" s="6" customFormat="1" x14ac:dyDescent="0.25">
      <c r="F11" s="441" t="s">
        <v>511</v>
      </c>
      <c r="G11" s="441"/>
      <c r="H11" s="441"/>
      <c r="I11" s="441"/>
      <c r="J11" s="441"/>
      <c r="K11" s="441"/>
      <c r="L11" s="441"/>
      <c r="M11" s="441"/>
      <c r="N11" s="441"/>
    </row>
    <row r="12" spans="6:14" s="6" customFormat="1" x14ac:dyDescent="0.25">
      <c r="F12" s="441" t="s">
        <v>512</v>
      </c>
      <c r="G12" s="441"/>
      <c r="H12" s="441"/>
      <c r="I12" s="441"/>
      <c r="J12" s="441"/>
      <c r="K12" s="441"/>
      <c r="L12" s="441"/>
      <c r="M12" s="441"/>
      <c r="N12" s="441"/>
    </row>
    <row r="13" spans="6:14" s="6" customFormat="1" x14ac:dyDescent="0.25">
      <c r="F13" s="439" t="s">
        <v>264</v>
      </c>
      <c r="G13" s="439"/>
      <c r="H13" s="439"/>
      <c r="I13" s="439"/>
      <c r="J13" s="439"/>
      <c r="K13" s="439"/>
      <c r="L13" s="439"/>
      <c r="M13" s="439"/>
      <c r="N13" s="439"/>
    </row>
    <row r="14" spans="6:14" s="6" customFormat="1" x14ac:dyDescent="0.25">
      <c r="F14" s="430" t="s">
        <v>265</v>
      </c>
      <c r="G14" s="430"/>
      <c r="H14" s="430"/>
      <c r="I14" s="430"/>
      <c r="J14" s="430"/>
      <c r="K14" s="430"/>
      <c r="L14" s="430"/>
      <c r="M14" s="430"/>
      <c r="N14" s="430"/>
    </row>
    <row r="15" spans="6:14" s="6" customFormat="1" x14ac:dyDescent="0.25">
      <c r="F15" s="431" t="s">
        <v>266</v>
      </c>
      <c r="G15" s="431"/>
      <c r="H15" s="431"/>
      <c r="I15" s="431"/>
      <c r="J15" s="431"/>
      <c r="K15" s="431"/>
      <c r="L15" s="431"/>
      <c r="M15" s="431"/>
      <c r="N15" s="431"/>
    </row>
    <row r="16" spans="6:14" s="6" customFormat="1" x14ac:dyDescent="0.3">
      <c r="F16" s="432" t="s">
        <v>510</v>
      </c>
      <c r="G16" s="432"/>
      <c r="H16" s="432"/>
      <c r="I16" s="432"/>
      <c r="J16" s="432"/>
      <c r="K16" s="432"/>
      <c r="L16" s="432"/>
      <c r="M16" s="432"/>
      <c r="N16" s="432"/>
    </row>
    <row r="17" spans="2:21" s="6" customFormat="1" x14ac:dyDescent="0.25">
      <c r="B17" s="252"/>
      <c r="C17" s="252"/>
      <c r="D17" s="252"/>
      <c r="E17" s="252"/>
      <c r="F17" s="252"/>
      <c r="G17" s="252"/>
      <c r="H17" s="252"/>
      <c r="I17" s="252"/>
      <c r="J17" s="252"/>
      <c r="K17" s="252"/>
      <c r="L17" s="252"/>
      <c r="M17" s="252"/>
      <c r="N17" s="252"/>
      <c r="O17" s="252"/>
      <c r="P17" s="252"/>
      <c r="Q17" s="252"/>
      <c r="R17" s="252"/>
      <c r="S17" s="252"/>
      <c r="T17" s="252"/>
      <c r="U17" s="252"/>
    </row>
    <row r="18" spans="2:21" s="6" customFormat="1" ht="24" x14ac:dyDescent="0.25">
      <c r="B18" s="252"/>
      <c r="C18" s="252"/>
      <c r="D18" s="252"/>
      <c r="E18" s="252"/>
      <c r="F18" s="424" t="s">
        <v>267</v>
      </c>
      <c r="G18" s="424"/>
      <c r="H18" s="424"/>
      <c r="I18" s="424"/>
      <c r="J18" s="424"/>
      <c r="K18" s="424"/>
      <c r="L18" s="252"/>
      <c r="M18" s="433" t="s">
        <v>268</v>
      </c>
      <c r="N18" s="433"/>
      <c r="O18" s="252"/>
      <c r="P18" s="252"/>
      <c r="Q18" s="252"/>
      <c r="R18" s="252"/>
      <c r="S18" s="252"/>
      <c r="T18" s="252"/>
      <c r="U18" s="252"/>
    </row>
    <row r="19" spans="2:21" s="6" customFormat="1" ht="15.75" customHeight="1" x14ac:dyDescent="0.25">
      <c r="B19" s="252"/>
      <c r="C19" s="252"/>
      <c r="D19" s="252"/>
      <c r="E19" s="252"/>
      <c r="F19" s="252"/>
      <c r="G19" s="252"/>
      <c r="H19" s="252"/>
      <c r="I19" s="252"/>
      <c r="J19" s="252"/>
      <c r="K19" s="252"/>
      <c r="L19" s="252"/>
      <c r="M19" s="434" t="s">
        <v>269</v>
      </c>
      <c r="N19" s="434"/>
      <c r="O19" s="252"/>
      <c r="P19" s="252"/>
      <c r="Q19" s="252"/>
      <c r="R19" s="252"/>
      <c r="S19" s="252"/>
      <c r="T19" s="252"/>
      <c r="U19" s="252"/>
    </row>
    <row r="20" spans="2:21" x14ac:dyDescent="0.3">
      <c r="F20" s="435" t="s">
        <v>270</v>
      </c>
      <c r="G20" s="435"/>
      <c r="H20" s="435"/>
      <c r="I20" s="435"/>
      <c r="J20" s="435"/>
      <c r="K20" s="436"/>
      <c r="M20" s="252"/>
      <c r="N20" s="252"/>
    </row>
    <row r="21" spans="2:21" ht="24" x14ac:dyDescent="0.3">
      <c r="B21" s="124" t="s">
        <v>271</v>
      </c>
      <c r="C21" s="124" t="s">
        <v>272</v>
      </c>
      <c r="D21" s="124" t="s">
        <v>273</v>
      </c>
      <c r="E21" s="124" t="s">
        <v>274</v>
      </c>
      <c r="F21" s="117" t="s">
        <v>275</v>
      </c>
      <c r="G21" s="117" t="s">
        <v>245</v>
      </c>
      <c r="H21" s="117" t="s">
        <v>276</v>
      </c>
      <c r="I21" s="117" t="s">
        <v>277</v>
      </c>
      <c r="J21" s="117" t="s">
        <v>278</v>
      </c>
      <c r="K21" s="252" t="s">
        <v>261</v>
      </c>
      <c r="M21" s="437" t="s">
        <v>279</v>
      </c>
      <c r="N21" s="437"/>
    </row>
    <row r="22" spans="2:21" ht="15.75" customHeight="1" x14ac:dyDescent="0.3">
      <c r="B22" s="124" t="str">
        <f>IFERROR(VLOOKUP(Government_revenues_table[[#This Row],[Classification du SFP]],[1]!Table6_GFS_codes_classification[#Data],COLUMNS($F:F)+3,FALSE),"Do not enter data")</f>
        <v>Do not enter data</v>
      </c>
      <c r="C22" s="124" t="str">
        <f>IFERROR(VLOOKUP(Government_revenues_table[[#This Row],[Classification du SFP]],[1]!Table6_GFS_codes_classification[#Data],COLUMNS($F:G)+3,FALSE),"Do not enter data")</f>
        <v>Do not enter data</v>
      </c>
      <c r="D22" s="124" t="str">
        <f>IFERROR(VLOOKUP(Government_revenues_table[[#This Row],[Classification du SFP]],[1]!Table6_GFS_codes_classification[#Data],COLUMNS($F:H)+3,FALSE),"Do not enter data")</f>
        <v>Do not enter data</v>
      </c>
      <c r="E22" s="124" t="str">
        <f>IFERROR(VLOOKUP(Government_revenues_table[[#This Row],[Classification du SFP]],[1]!Table6_GFS_codes_classification[#Data],COLUMNS($F:I)+3,FALSE),"Do not enter data")</f>
        <v>Do not enter data</v>
      </c>
      <c r="F22" s="117" t="s">
        <v>768</v>
      </c>
      <c r="G22" s="252" t="s">
        <v>607</v>
      </c>
      <c r="H22" s="117" t="s">
        <v>769</v>
      </c>
      <c r="I22" s="314" t="s">
        <v>232</v>
      </c>
      <c r="J22" s="125">
        <v>4475591655</v>
      </c>
      <c r="K22" s="117" t="s">
        <v>673</v>
      </c>
      <c r="M22" s="438" t="s">
        <v>281</v>
      </c>
      <c r="N22" s="438"/>
    </row>
    <row r="23" spans="2:21" ht="15.75" customHeight="1" x14ac:dyDescent="0.3">
      <c r="B23" s="124" t="str">
        <f>IFERROR(VLOOKUP(Government_revenues_table[[#This Row],[Classification du SFP]],[1]!Table6_GFS_codes_classification[#Data],COLUMNS($F:F)+3,FALSE),"Do not enter data")</f>
        <v>Do not enter data</v>
      </c>
      <c r="C23" s="124" t="str">
        <f>IFERROR(VLOOKUP(Government_revenues_table[[#This Row],[Classification du SFP]],[1]!Table6_GFS_codes_classification[#Data],COLUMNS($F:G)+3,FALSE),"Do not enter data")</f>
        <v>Do not enter data</v>
      </c>
      <c r="D23" s="124" t="str">
        <f>IFERROR(VLOOKUP(Government_revenues_table[[#This Row],[Classification du SFP]],[1]!Table6_GFS_codes_classification[#Data],COLUMNS($F:H)+3,FALSE),"Do not enter data")</f>
        <v>Do not enter data</v>
      </c>
      <c r="E23" s="124" t="str">
        <f>IFERROR(VLOOKUP(Government_revenues_table[[#This Row],[Classification du SFP]],[1]!Table6_GFS_codes_classification[#Data],COLUMNS($F:I)+3,FALSE),"Do not enter data")</f>
        <v>Do not enter data</v>
      </c>
      <c r="F23" s="117" t="s">
        <v>282</v>
      </c>
      <c r="G23" s="252" t="s">
        <v>645</v>
      </c>
      <c r="H23" s="117" t="s">
        <v>770</v>
      </c>
      <c r="I23" s="314" t="s">
        <v>232</v>
      </c>
      <c r="J23" s="125">
        <v>9173420968</v>
      </c>
      <c r="K23" s="117" t="s">
        <v>673</v>
      </c>
      <c r="M23" s="438"/>
      <c r="N23" s="438"/>
    </row>
    <row r="24" spans="2:21" ht="15.75" customHeight="1" x14ac:dyDescent="0.3">
      <c r="B24" s="471"/>
      <c r="C24" s="471"/>
      <c r="D24" s="471"/>
      <c r="E24" s="471"/>
      <c r="F24" s="472" t="s">
        <v>282</v>
      </c>
      <c r="G24" s="469" t="s">
        <v>645</v>
      </c>
      <c r="H24" s="472" t="s">
        <v>771</v>
      </c>
      <c r="I24" s="314" t="s">
        <v>232</v>
      </c>
      <c r="J24" s="473">
        <v>123774860</v>
      </c>
      <c r="K24" s="472" t="s">
        <v>673</v>
      </c>
      <c r="M24" s="438"/>
      <c r="N24" s="438"/>
    </row>
    <row r="25" spans="2:21" ht="15.75" customHeight="1" x14ac:dyDescent="0.3">
      <c r="B25" s="471"/>
      <c r="C25" s="471"/>
      <c r="D25" s="471"/>
      <c r="E25" s="471"/>
      <c r="F25" s="472" t="s">
        <v>282</v>
      </c>
      <c r="G25" s="469" t="s">
        <v>645</v>
      </c>
      <c r="H25" s="472" t="s">
        <v>772</v>
      </c>
      <c r="I25" s="314" t="s">
        <v>232</v>
      </c>
      <c r="J25" s="473">
        <v>3224323924</v>
      </c>
      <c r="K25" s="472" t="s">
        <v>673</v>
      </c>
      <c r="M25" s="438"/>
      <c r="N25" s="438"/>
    </row>
    <row r="26" spans="2:21" ht="15.75" customHeight="1" x14ac:dyDescent="0.3">
      <c r="B26" s="471"/>
      <c r="C26" s="471"/>
      <c r="D26" s="471"/>
      <c r="E26" s="471"/>
      <c r="F26" s="472" t="s">
        <v>282</v>
      </c>
      <c r="G26" s="469" t="s">
        <v>645</v>
      </c>
      <c r="H26" s="472" t="s">
        <v>773</v>
      </c>
      <c r="I26" s="314" t="s">
        <v>232</v>
      </c>
      <c r="J26" s="473">
        <v>342356023</v>
      </c>
      <c r="K26" s="472" t="s">
        <v>673</v>
      </c>
      <c r="M26" s="438"/>
      <c r="N26" s="438"/>
    </row>
    <row r="27" spans="2:21" ht="15.75" customHeight="1" x14ac:dyDescent="0.3">
      <c r="B27" s="471"/>
      <c r="C27" s="471"/>
      <c r="D27" s="471"/>
      <c r="E27" s="471"/>
      <c r="F27" s="472" t="s">
        <v>768</v>
      </c>
      <c r="G27" s="469" t="s">
        <v>607</v>
      </c>
      <c r="H27" s="472" t="s">
        <v>774</v>
      </c>
      <c r="I27" s="314" t="s">
        <v>232</v>
      </c>
      <c r="J27" s="473">
        <v>1456795250</v>
      </c>
      <c r="K27" s="472" t="s">
        <v>673</v>
      </c>
      <c r="M27" s="438"/>
      <c r="N27" s="438"/>
    </row>
    <row r="28" spans="2:21" ht="15.75" customHeight="1" x14ac:dyDescent="0.3">
      <c r="B28" s="471"/>
      <c r="C28" s="471"/>
      <c r="D28" s="471"/>
      <c r="E28" s="471"/>
      <c r="F28" s="472" t="s">
        <v>775</v>
      </c>
      <c r="G28" s="469" t="s">
        <v>607</v>
      </c>
      <c r="H28" s="472" t="s">
        <v>776</v>
      </c>
      <c r="I28" s="314" t="s">
        <v>232</v>
      </c>
      <c r="J28" s="473">
        <v>600312988</v>
      </c>
      <c r="K28" s="472" t="s">
        <v>673</v>
      </c>
      <c r="M28" s="438"/>
      <c r="N28" s="438"/>
    </row>
    <row r="29" spans="2:21" ht="15.75" customHeight="1" x14ac:dyDescent="0.3">
      <c r="B29" s="471"/>
      <c r="C29" s="471"/>
      <c r="D29" s="471"/>
      <c r="E29" s="471"/>
      <c r="F29" s="472" t="s">
        <v>768</v>
      </c>
      <c r="G29" s="469" t="s">
        <v>607</v>
      </c>
      <c r="H29" s="472" t="s">
        <v>778</v>
      </c>
      <c r="I29" s="314" t="s">
        <v>232</v>
      </c>
      <c r="J29" s="473">
        <v>38870982122</v>
      </c>
      <c r="K29" s="472" t="s">
        <v>673</v>
      </c>
      <c r="M29" s="438"/>
      <c r="N29" s="438"/>
    </row>
    <row r="30" spans="2:21" ht="15.75" customHeight="1" x14ac:dyDescent="0.3">
      <c r="B30" s="471"/>
      <c r="C30" s="471"/>
      <c r="D30" s="471"/>
      <c r="E30" s="471"/>
      <c r="F30" s="472" t="s">
        <v>768</v>
      </c>
      <c r="G30" s="469" t="s">
        <v>607</v>
      </c>
      <c r="H30" s="472" t="s">
        <v>779</v>
      </c>
      <c r="I30" s="314" t="s">
        <v>232</v>
      </c>
      <c r="J30" s="473">
        <v>1950110749</v>
      </c>
      <c r="K30" s="472" t="s">
        <v>673</v>
      </c>
      <c r="M30" s="438"/>
      <c r="N30" s="438"/>
    </row>
    <row r="31" spans="2:21" ht="15.75" customHeight="1" x14ac:dyDescent="0.3">
      <c r="B31" s="471"/>
      <c r="C31" s="471"/>
      <c r="D31" s="471"/>
      <c r="E31" s="471"/>
      <c r="F31" s="472" t="s">
        <v>768</v>
      </c>
      <c r="G31" s="469" t="s">
        <v>607</v>
      </c>
      <c r="H31" s="472" t="s">
        <v>780</v>
      </c>
      <c r="I31" s="314" t="s">
        <v>232</v>
      </c>
      <c r="J31" s="473">
        <v>1467393732</v>
      </c>
      <c r="K31" s="472" t="s">
        <v>673</v>
      </c>
      <c r="M31" s="438"/>
      <c r="N31" s="438"/>
    </row>
    <row r="32" spans="2:21" ht="15.75" customHeight="1" x14ac:dyDescent="0.3">
      <c r="B32" s="471"/>
      <c r="C32" s="471"/>
      <c r="D32" s="471"/>
      <c r="E32" s="471"/>
      <c r="F32" s="472" t="s">
        <v>768</v>
      </c>
      <c r="G32" s="469" t="s">
        <v>607</v>
      </c>
      <c r="H32" s="472" t="s">
        <v>781</v>
      </c>
      <c r="I32" s="314" t="s">
        <v>232</v>
      </c>
      <c r="J32" s="473">
        <v>7088846420</v>
      </c>
      <c r="K32" s="472" t="s">
        <v>673</v>
      </c>
      <c r="M32" s="438"/>
      <c r="N32" s="438"/>
    </row>
    <row r="33" spans="2:14" ht="15.75" customHeight="1" x14ac:dyDescent="0.3">
      <c r="B33" s="471"/>
      <c r="C33" s="471"/>
      <c r="D33" s="471"/>
      <c r="E33" s="471"/>
      <c r="F33" s="472" t="s">
        <v>782</v>
      </c>
      <c r="G33" s="469" t="s">
        <v>607</v>
      </c>
      <c r="H33" s="472" t="s">
        <v>783</v>
      </c>
      <c r="I33" s="314" t="s">
        <v>232</v>
      </c>
      <c r="J33" s="473">
        <v>1008827580381.75</v>
      </c>
      <c r="K33" s="472" t="s">
        <v>673</v>
      </c>
      <c r="M33" s="438"/>
      <c r="N33" s="438"/>
    </row>
    <row r="34" spans="2:14" ht="15.75" customHeight="1" x14ac:dyDescent="0.3">
      <c r="B34" s="471"/>
      <c r="C34" s="471"/>
      <c r="D34" s="471"/>
      <c r="E34" s="471"/>
      <c r="F34" s="472" t="s">
        <v>768</v>
      </c>
      <c r="G34" s="469" t="s">
        <v>607</v>
      </c>
      <c r="H34" s="472" t="s">
        <v>785</v>
      </c>
      <c r="I34" s="314" t="s">
        <v>234</v>
      </c>
      <c r="J34" s="473">
        <v>1373150841</v>
      </c>
      <c r="K34" s="472" t="s">
        <v>673</v>
      </c>
      <c r="M34" s="438"/>
      <c r="N34" s="438"/>
    </row>
    <row r="35" spans="2:14" ht="15.75" customHeight="1" x14ac:dyDescent="0.3">
      <c r="B35" s="471"/>
      <c r="C35" s="471"/>
      <c r="D35" s="471"/>
      <c r="E35" s="471"/>
      <c r="F35" s="472" t="s">
        <v>768</v>
      </c>
      <c r="G35" s="469" t="s">
        <v>635</v>
      </c>
      <c r="H35" s="472" t="s">
        <v>786</v>
      </c>
      <c r="I35" s="314" t="s">
        <v>232</v>
      </c>
      <c r="J35" s="473">
        <v>190249434</v>
      </c>
      <c r="K35" s="472" t="s">
        <v>673</v>
      </c>
      <c r="M35" s="438"/>
      <c r="N35" s="438"/>
    </row>
    <row r="36" spans="2:14" ht="15.75" customHeight="1" x14ac:dyDescent="0.3">
      <c r="B36" s="471"/>
      <c r="C36" s="471"/>
      <c r="D36" s="471"/>
      <c r="E36" s="471"/>
      <c r="F36" s="472" t="s">
        <v>788</v>
      </c>
      <c r="G36" s="469" t="s">
        <v>607</v>
      </c>
      <c r="H36" s="472" t="s">
        <v>789</v>
      </c>
      <c r="I36" s="314" t="s">
        <v>232</v>
      </c>
      <c r="J36" s="473">
        <v>1349182182</v>
      </c>
      <c r="K36" s="472" t="s">
        <v>673</v>
      </c>
      <c r="M36" s="438"/>
      <c r="N36" s="438"/>
    </row>
    <row r="37" spans="2:14" ht="15.75" customHeight="1" x14ac:dyDescent="0.3">
      <c r="B37" s="471"/>
      <c r="C37" s="471"/>
      <c r="D37" s="471"/>
      <c r="E37" s="471"/>
      <c r="F37" s="472" t="s">
        <v>790</v>
      </c>
      <c r="G37" s="469" t="s">
        <v>607</v>
      </c>
      <c r="H37" s="472" t="s">
        <v>791</v>
      </c>
      <c r="I37" s="314" t="s">
        <v>232</v>
      </c>
      <c r="J37" s="473">
        <v>11100003</v>
      </c>
      <c r="K37" s="472" t="s">
        <v>673</v>
      </c>
      <c r="M37" s="438"/>
      <c r="N37" s="438"/>
    </row>
    <row r="38" spans="2:14" ht="15.75" customHeight="1" x14ac:dyDescent="0.3">
      <c r="B38" s="471"/>
      <c r="C38" s="471"/>
      <c r="D38" s="471"/>
      <c r="E38" s="471"/>
      <c r="F38" s="472" t="s">
        <v>788</v>
      </c>
      <c r="G38" s="469" t="s">
        <v>607</v>
      </c>
      <c r="H38" s="472" t="s">
        <v>792</v>
      </c>
      <c r="I38" s="314" t="s">
        <v>232</v>
      </c>
      <c r="J38" s="473">
        <v>351019175</v>
      </c>
      <c r="K38" s="472" t="s">
        <v>673</v>
      </c>
      <c r="M38" s="438"/>
      <c r="N38" s="438"/>
    </row>
    <row r="39" spans="2:14" ht="15.75" customHeight="1" x14ac:dyDescent="0.3">
      <c r="B39" s="471"/>
      <c r="C39" s="471"/>
      <c r="D39" s="471"/>
      <c r="E39" s="471"/>
      <c r="F39" s="472" t="s">
        <v>788</v>
      </c>
      <c r="G39" s="469" t="s">
        <v>607</v>
      </c>
      <c r="H39" s="472" t="s">
        <v>793</v>
      </c>
      <c r="I39" s="314" t="s">
        <v>232</v>
      </c>
      <c r="J39" s="473">
        <v>343343592</v>
      </c>
      <c r="K39" s="472" t="s">
        <v>673</v>
      </c>
      <c r="M39" s="438"/>
      <c r="N39" s="438"/>
    </row>
    <row r="40" spans="2:14" ht="15.75" customHeight="1" x14ac:dyDescent="0.3">
      <c r="B40" s="471"/>
      <c r="C40" s="471"/>
      <c r="D40" s="471"/>
      <c r="E40" s="471"/>
      <c r="F40" s="472" t="s">
        <v>788</v>
      </c>
      <c r="G40" s="469" t="s">
        <v>607</v>
      </c>
      <c r="H40" s="472" t="s">
        <v>794</v>
      </c>
      <c r="I40" s="314" t="s">
        <v>232</v>
      </c>
      <c r="J40" s="473">
        <v>7352618020</v>
      </c>
      <c r="K40" s="472" t="s">
        <v>673</v>
      </c>
      <c r="M40" s="438"/>
      <c r="N40" s="438"/>
    </row>
    <row r="41" spans="2:14" ht="15.75" customHeight="1" x14ac:dyDescent="0.3">
      <c r="B41" s="471"/>
      <c r="C41" s="471"/>
      <c r="D41" s="471"/>
      <c r="E41" s="471"/>
      <c r="F41" s="472" t="s">
        <v>795</v>
      </c>
      <c r="G41" s="469" t="s">
        <v>607</v>
      </c>
      <c r="H41" s="472" t="s">
        <v>796</v>
      </c>
      <c r="I41" s="314" t="s">
        <v>232</v>
      </c>
      <c r="J41" s="473">
        <v>5226304749</v>
      </c>
      <c r="K41" s="472" t="s">
        <v>673</v>
      </c>
      <c r="M41" s="438"/>
      <c r="N41" s="438"/>
    </row>
    <row r="42" spans="2:14" ht="15.75" customHeight="1" x14ac:dyDescent="0.3">
      <c r="B42" s="471"/>
      <c r="C42" s="471"/>
      <c r="D42" s="471"/>
      <c r="E42" s="471"/>
      <c r="F42" s="472" t="s">
        <v>797</v>
      </c>
      <c r="G42" s="469" t="s">
        <v>607</v>
      </c>
      <c r="H42" s="472" t="s">
        <v>798</v>
      </c>
      <c r="I42" s="314" t="s">
        <v>232</v>
      </c>
      <c r="J42" s="473">
        <v>37156929799</v>
      </c>
      <c r="K42" s="472" t="s">
        <v>673</v>
      </c>
      <c r="M42" s="438"/>
      <c r="N42" s="438"/>
    </row>
    <row r="43" spans="2:14" ht="15.75" customHeight="1" x14ac:dyDescent="0.3">
      <c r="B43" s="471"/>
      <c r="C43" s="471"/>
      <c r="D43" s="471"/>
      <c r="E43" s="471"/>
      <c r="F43" s="472" t="s">
        <v>788</v>
      </c>
      <c r="G43" s="469" t="s">
        <v>607</v>
      </c>
      <c r="H43" s="472" t="s">
        <v>799</v>
      </c>
      <c r="I43" s="314" t="s">
        <v>232</v>
      </c>
      <c r="J43" s="473">
        <v>18694218</v>
      </c>
      <c r="K43" s="472" t="s">
        <v>673</v>
      </c>
      <c r="M43" s="438"/>
      <c r="N43" s="438"/>
    </row>
    <row r="44" spans="2:14" ht="15.75" customHeight="1" x14ac:dyDescent="0.3">
      <c r="B44" s="471"/>
      <c r="C44" s="471"/>
      <c r="D44" s="471"/>
      <c r="E44" s="471"/>
      <c r="F44" s="472" t="s">
        <v>282</v>
      </c>
      <c r="G44" s="469" t="s">
        <v>607</v>
      </c>
      <c r="H44" s="472" t="s">
        <v>800</v>
      </c>
      <c r="I44" s="314" t="s">
        <v>232</v>
      </c>
      <c r="J44" s="473">
        <v>198868301</v>
      </c>
      <c r="K44" s="472" t="s">
        <v>673</v>
      </c>
      <c r="M44" s="438"/>
      <c r="N44" s="438"/>
    </row>
    <row r="45" spans="2:14" ht="15.75" customHeight="1" x14ac:dyDescent="0.3">
      <c r="B45" s="471"/>
      <c r="C45" s="471"/>
      <c r="D45" s="471"/>
      <c r="E45" s="471"/>
      <c r="F45" s="472" t="s">
        <v>801</v>
      </c>
      <c r="G45" s="469" t="s">
        <v>607</v>
      </c>
      <c r="H45" s="472" t="s">
        <v>802</v>
      </c>
      <c r="I45" s="314" t="s">
        <v>232</v>
      </c>
      <c r="J45" s="473">
        <v>43318320</v>
      </c>
      <c r="K45" s="472" t="s">
        <v>673</v>
      </c>
      <c r="M45" s="438"/>
      <c r="N45" s="438"/>
    </row>
    <row r="46" spans="2:14" ht="15.75" customHeight="1" x14ac:dyDescent="0.3">
      <c r="B46" s="471"/>
      <c r="C46" s="471"/>
      <c r="D46" s="471"/>
      <c r="E46" s="471"/>
      <c r="F46" s="472" t="s">
        <v>801</v>
      </c>
      <c r="G46" s="469" t="s">
        <v>607</v>
      </c>
      <c r="H46" s="472" t="s">
        <v>803</v>
      </c>
      <c r="I46" s="314" t="s">
        <v>232</v>
      </c>
      <c r="J46" s="473">
        <v>733244871</v>
      </c>
      <c r="K46" s="472" t="s">
        <v>673</v>
      </c>
      <c r="M46" s="438"/>
      <c r="N46" s="438"/>
    </row>
    <row r="47" spans="2:14" ht="15.75" customHeight="1" x14ac:dyDescent="0.3">
      <c r="B47" s="471"/>
      <c r="C47" s="471"/>
      <c r="D47" s="471"/>
      <c r="E47" s="471"/>
      <c r="F47" s="472" t="s">
        <v>282</v>
      </c>
      <c r="G47" s="469" t="s">
        <v>607</v>
      </c>
      <c r="H47" s="472" t="s">
        <v>804</v>
      </c>
      <c r="I47" s="314" t="s">
        <v>232</v>
      </c>
      <c r="J47" s="473">
        <v>7526800</v>
      </c>
      <c r="K47" s="472" t="s">
        <v>673</v>
      </c>
      <c r="M47" s="438"/>
      <c r="N47" s="438"/>
    </row>
    <row r="48" spans="2:14" ht="15.75" customHeight="1" x14ac:dyDescent="0.3">
      <c r="B48" s="471"/>
      <c r="C48" s="471"/>
      <c r="D48" s="471"/>
      <c r="E48" s="471"/>
      <c r="F48" s="472" t="s">
        <v>805</v>
      </c>
      <c r="G48" s="469" t="s">
        <v>607</v>
      </c>
      <c r="H48" s="472" t="s">
        <v>806</v>
      </c>
      <c r="I48" s="314" t="s">
        <v>232</v>
      </c>
      <c r="J48" s="473">
        <v>375259783</v>
      </c>
      <c r="K48" s="472" t="s">
        <v>673</v>
      </c>
      <c r="M48" s="438"/>
      <c r="N48" s="438"/>
    </row>
    <row r="49" spans="2:20" ht="15.75" customHeight="1" x14ac:dyDescent="0.3">
      <c r="B49" s="471"/>
      <c r="C49" s="471"/>
      <c r="D49" s="471"/>
      <c r="E49" s="471"/>
      <c r="F49" s="472" t="s">
        <v>807</v>
      </c>
      <c r="G49" s="469" t="s">
        <v>607</v>
      </c>
      <c r="H49" s="472" t="s">
        <v>808</v>
      </c>
      <c r="I49" s="314" t="s">
        <v>232</v>
      </c>
      <c r="J49" s="473">
        <v>3751513922</v>
      </c>
      <c r="K49" s="472" t="s">
        <v>673</v>
      </c>
      <c r="M49" s="438"/>
      <c r="N49" s="438"/>
    </row>
    <row r="50" spans="2:20" ht="15.75" customHeight="1" x14ac:dyDescent="0.3">
      <c r="B50" s="471"/>
      <c r="C50" s="471"/>
      <c r="D50" s="471"/>
      <c r="E50" s="471"/>
      <c r="F50" s="472" t="s">
        <v>809</v>
      </c>
      <c r="G50" s="469" t="s">
        <v>607</v>
      </c>
      <c r="H50" s="472" t="s">
        <v>810</v>
      </c>
      <c r="I50" s="314" t="s">
        <v>232</v>
      </c>
      <c r="J50" s="473">
        <v>1715260379</v>
      </c>
      <c r="K50" s="472" t="s">
        <v>673</v>
      </c>
      <c r="M50" s="438"/>
      <c r="N50" s="438"/>
    </row>
    <row r="51" spans="2:20" ht="15.75" customHeight="1" x14ac:dyDescent="0.3">
      <c r="B51" s="471"/>
      <c r="C51" s="471"/>
      <c r="D51" s="471"/>
      <c r="E51" s="471"/>
      <c r="F51" s="472" t="s">
        <v>807</v>
      </c>
      <c r="G51" s="469" t="s">
        <v>607</v>
      </c>
      <c r="H51" s="472" t="s">
        <v>811</v>
      </c>
      <c r="I51" s="314" t="s">
        <v>232</v>
      </c>
      <c r="J51" s="473">
        <v>1418366516</v>
      </c>
      <c r="K51" s="472" t="s">
        <v>673</v>
      </c>
      <c r="M51" s="438"/>
      <c r="N51" s="438"/>
    </row>
    <row r="52" spans="2:20" ht="15.75" customHeight="1" x14ac:dyDescent="0.3">
      <c r="B52" s="471"/>
      <c r="C52" s="471"/>
      <c r="D52" s="471"/>
      <c r="E52" s="471"/>
      <c r="F52" s="472" t="s">
        <v>809</v>
      </c>
      <c r="G52" s="469" t="s">
        <v>645</v>
      </c>
      <c r="H52" s="472" t="s">
        <v>812</v>
      </c>
      <c r="I52" s="314" t="s">
        <v>232</v>
      </c>
      <c r="J52" s="473">
        <v>130800</v>
      </c>
      <c r="K52" s="472" t="s">
        <v>673</v>
      </c>
      <c r="M52" s="438"/>
      <c r="N52" s="438"/>
    </row>
    <row r="53" spans="2:20" ht="15.75" customHeight="1" x14ac:dyDescent="0.3">
      <c r="B53" s="471"/>
      <c r="C53" s="471"/>
      <c r="D53" s="471"/>
      <c r="E53" s="471"/>
      <c r="F53" s="472" t="s">
        <v>809</v>
      </c>
      <c r="G53" s="469" t="s">
        <v>645</v>
      </c>
      <c r="H53" s="472" t="s">
        <v>813</v>
      </c>
      <c r="I53" s="314" t="s">
        <v>232</v>
      </c>
      <c r="J53" s="473">
        <v>4568833974</v>
      </c>
      <c r="K53" s="472" t="s">
        <v>673</v>
      </c>
      <c r="M53" s="438"/>
      <c r="N53" s="438"/>
    </row>
    <row r="54" spans="2:20" ht="15.75" customHeight="1" x14ac:dyDescent="0.3">
      <c r="B54" s="471"/>
      <c r="C54" s="471"/>
      <c r="D54" s="471"/>
      <c r="E54" s="471"/>
      <c r="F54" s="472" t="s">
        <v>795</v>
      </c>
      <c r="G54" s="469" t="s">
        <v>607</v>
      </c>
      <c r="H54" s="472" t="s">
        <v>814</v>
      </c>
      <c r="I54" s="314" t="s">
        <v>232</v>
      </c>
      <c r="J54" s="473">
        <v>47702000</v>
      </c>
      <c r="K54" s="472" t="s">
        <v>673</v>
      </c>
      <c r="M54" s="438"/>
      <c r="N54" s="438"/>
    </row>
    <row r="55" spans="2:20" ht="15.75" customHeight="1" x14ac:dyDescent="0.3">
      <c r="B55" s="471"/>
      <c r="C55" s="471"/>
      <c r="D55" s="471"/>
      <c r="E55" s="471"/>
      <c r="F55" s="472" t="s">
        <v>807</v>
      </c>
      <c r="G55" s="469" t="s">
        <v>607</v>
      </c>
      <c r="H55" s="472" t="s">
        <v>815</v>
      </c>
      <c r="I55" s="314" t="s">
        <v>232</v>
      </c>
      <c r="J55" s="473">
        <v>1524803598</v>
      </c>
      <c r="K55" s="472" t="s">
        <v>673</v>
      </c>
      <c r="M55" s="438"/>
      <c r="N55" s="438"/>
    </row>
    <row r="56" spans="2:20" ht="15.75" customHeight="1" x14ac:dyDescent="0.3">
      <c r="B56" s="471"/>
      <c r="C56" s="471"/>
      <c r="D56" s="471"/>
      <c r="E56" s="471"/>
      <c r="F56" s="472" t="s">
        <v>809</v>
      </c>
      <c r="G56" s="469" t="s">
        <v>635</v>
      </c>
      <c r="H56" s="472" t="s">
        <v>816</v>
      </c>
      <c r="I56" s="314" t="s">
        <v>232</v>
      </c>
      <c r="J56" s="473">
        <v>164063</v>
      </c>
      <c r="K56" s="472" t="s">
        <v>673</v>
      </c>
      <c r="M56" s="438"/>
      <c r="N56" s="438"/>
    </row>
    <row r="57" spans="2:20" ht="15.75" customHeight="1" x14ac:dyDescent="0.3">
      <c r="B57" s="471"/>
      <c r="C57" s="471"/>
      <c r="D57" s="471"/>
      <c r="E57" s="471"/>
      <c r="F57" s="472" t="s">
        <v>809</v>
      </c>
      <c r="G57" s="469" t="s">
        <v>607</v>
      </c>
      <c r="H57" s="472" t="s">
        <v>817</v>
      </c>
      <c r="I57" s="314" t="s">
        <v>232</v>
      </c>
      <c r="J57" s="473">
        <v>77820160</v>
      </c>
      <c r="K57" s="472" t="s">
        <v>673</v>
      </c>
      <c r="M57" s="438"/>
      <c r="N57" s="438"/>
    </row>
    <row r="58" spans="2:20" ht="15.75" customHeight="1" x14ac:dyDescent="0.3">
      <c r="B58" s="471"/>
      <c r="C58" s="471"/>
      <c r="D58" s="471"/>
      <c r="E58" s="471"/>
      <c r="F58" s="472" t="s">
        <v>807</v>
      </c>
      <c r="G58" s="469" t="s">
        <v>607</v>
      </c>
      <c r="H58" s="472" t="s">
        <v>818</v>
      </c>
      <c r="I58" s="314" t="s">
        <v>232</v>
      </c>
      <c r="J58" s="473">
        <v>13384791</v>
      </c>
      <c r="K58" s="472" t="s">
        <v>673</v>
      </c>
      <c r="M58" s="438"/>
      <c r="N58" s="438"/>
    </row>
    <row r="59" spans="2:20" ht="15.75" customHeight="1" x14ac:dyDescent="0.3">
      <c r="B59" s="471"/>
      <c r="C59" s="471"/>
      <c r="D59" s="471"/>
      <c r="E59" s="471"/>
      <c r="F59" s="472" t="s">
        <v>809</v>
      </c>
      <c r="G59" s="469" t="s">
        <v>607</v>
      </c>
      <c r="H59" s="472" t="s">
        <v>819</v>
      </c>
      <c r="I59" s="314" t="s">
        <v>232</v>
      </c>
      <c r="J59" s="473">
        <v>3455343</v>
      </c>
      <c r="K59" s="472" t="s">
        <v>673</v>
      </c>
      <c r="M59" s="438"/>
      <c r="N59" s="438"/>
    </row>
    <row r="60" spans="2:20" ht="15.75" customHeight="1" x14ac:dyDescent="0.3">
      <c r="B60" s="471"/>
      <c r="C60" s="471"/>
      <c r="D60" s="471"/>
      <c r="E60" s="471"/>
      <c r="F60" s="472" t="s">
        <v>282</v>
      </c>
      <c r="G60" s="469" t="s">
        <v>607</v>
      </c>
      <c r="H60" s="472" t="s">
        <v>787</v>
      </c>
      <c r="I60" s="314" t="s">
        <v>232</v>
      </c>
      <c r="J60" s="473">
        <v>1703421787</v>
      </c>
      <c r="K60" s="472" t="s">
        <v>673</v>
      </c>
      <c r="M60" s="438"/>
      <c r="N60" s="438"/>
    </row>
    <row r="61" spans="2:20" ht="15.75" customHeight="1" x14ac:dyDescent="0.3">
      <c r="B61" s="471"/>
      <c r="C61" s="471"/>
      <c r="D61" s="471"/>
      <c r="E61" s="471"/>
      <c r="F61" s="472" t="s">
        <v>282</v>
      </c>
      <c r="G61" s="469" t="s">
        <v>645</v>
      </c>
      <c r="H61" s="472" t="s">
        <v>821</v>
      </c>
      <c r="I61" s="314" t="s">
        <v>232</v>
      </c>
      <c r="J61" s="473">
        <v>8408296805</v>
      </c>
      <c r="K61" s="472" t="s">
        <v>673</v>
      </c>
      <c r="M61" s="438"/>
      <c r="N61" s="438"/>
    </row>
    <row r="62" spans="2:20" ht="16.5" thickBot="1" x14ac:dyDescent="0.35"/>
    <row r="63" spans="2:20" ht="17.25" thickBot="1" x14ac:dyDescent="0.35">
      <c r="I63" s="128" t="s">
        <v>824</v>
      </c>
      <c r="J63" s="474">
        <f>SUM(J22:J62)</f>
        <v>1155565453298.75</v>
      </c>
      <c r="T63" s="127"/>
    </row>
    <row r="64" spans="2:20" ht="21" customHeight="1" thickBot="1" x14ac:dyDescent="0.35">
      <c r="I64" s="242"/>
      <c r="J64" s="126"/>
    </row>
    <row r="65" spans="6:11" ht="17.25" thickBot="1" x14ac:dyDescent="0.35">
      <c r="I65" s="128" t="str">
        <f>"Total en "&amp;'[1]Part 1 - About'!E44</f>
        <v>Total en XXX</v>
      </c>
      <c r="J65" s="129">
        <f>IF('[1]Part 1 - About'!$E$44="USD",0,SUMIF(Government_revenues_table[Devise],'[1]Part 1 - About'!$E$44,Government_revenues_table[Valeur des revenus]))+(IFERROR(SUMIF(Government_revenues_table[Devise],"USD",Government_revenues_table[Valeur des revenus])*'[1]Part 1 - About'!$E$45,0))</f>
        <v>0</v>
      </c>
    </row>
    <row r="69" spans="6:11" ht="24" x14ac:dyDescent="0.3">
      <c r="F69" s="255" t="s">
        <v>284</v>
      </c>
      <c r="G69" s="255"/>
      <c r="H69" s="131"/>
      <c r="I69" s="131"/>
      <c r="J69" s="131"/>
      <c r="K69" s="131"/>
    </row>
    <row r="70" spans="6:11" x14ac:dyDescent="0.3">
      <c r="F70" s="259" t="s">
        <v>285</v>
      </c>
      <c r="G70" s="132"/>
      <c r="H70" s="132"/>
      <c r="I70" s="132"/>
      <c r="J70" s="133"/>
      <c r="K70" s="132"/>
    </row>
    <row r="71" spans="6:11" x14ac:dyDescent="0.3">
      <c r="F71" s="259"/>
      <c r="G71" s="132"/>
      <c r="H71" s="132"/>
      <c r="I71" s="132"/>
      <c r="J71" s="133"/>
      <c r="K71" s="132"/>
    </row>
    <row r="72" spans="6:11" x14ac:dyDescent="0.3">
      <c r="F72" s="259"/>
      <c r="G72" s="132"/>
      <c r="H72" s="132"/>
      <c r="I72" s="132"/>
      <c r="J72" s="133"/>
      <c r="K72" s="132"/>
    </row>
    <row r="73" spans="6:11" x14ac:dyDescent="0.3">
      <c r="F73" s="259" t="s">
        <v>286</v>
      </c>
      <c r="G73" s="132" t="s">
        <v>287</v>
      </c>
      <c r="H73" s="132"/>
      <c r="I73" s="132"/>
      <c r="J73" s="133"/>
      <c r="K73" s="132"/>
    </row>
    <row r="74" spans="6:11" x14ac:dyDescent="0.3">
      <c r="F74" s="259" t="s">
        <v>288</v>
      </c>
      <c r="G74" s="132" t="s">
        <v>289</v>
      </c>
      <c r="H74" s="132"/>
      <c r="I74" s="132"/>
      <c r="J74" s="133"/>
      <c r="K74" s="132"/>
    </row>
    <row r="75" spans="6:11" x14ac:dyDescent="0.3">
      <c r="F75" s="259"/>
      <c r="G75" s="134" t="s">
        <v>245</v>
      </c>
      <c r="H75" s="134" t="s">
        <v>276</v>
      </c>
      <c r="I75" s="134" t="s">
        <v>277</v>
      </c>
      <c r="J75" s="135" t="s">
        <v>278</v>
      </c>
      <c r="K75" s="134" t="s">
        <v>261</v>
      </c>
    </row>
    <row r="76" spans="6:11" x14ac:dyDescent="0.3">
      <c r="F76" s="259"/>
      <c r="G76" s="136" t="s">
        <v>59</v>
      </c>
      <c r="H76" s="136" t="s">
        <v>290</v>
      </c>
      <c r="I76" s="136" t="s">
        <v>291</v>
      </c>
      <c r="J76" s="137"/>
      <c r="K76" s="138" t="s">
        <v>280</v>
      </c>
    </row>
    <row r="77" spans="6:11" x14ac:dyDescent="0.3">
      <c r="F77" s="259"/>
      <c r="G77" s="132" t="s">
        <v>251</v>
      </c>
      <c r="H77" s="132" t="s">
        <v>290</v>
      </c>
      <c r="I77" s="132" t="s">
        <v>291</v>
      </c>
      <c r="J77" s="133"/>
      <c r="K77" s="132" t="s">
        <v>280</v>
      </c>
    </row>
    <row r="78" spans="6:11" ht="16.5" thickBot="1" x14ac:dyDescent="0.35">
      <c r="F78" s="259"/>
      <c r="G78" s="139" t="s">
        <v>292</v>
      </c>
      <c r="H78" s="139"/>
      <c r="I78" s="139"/>
      <c r="J78" s="140">
        <f>SUM(J76:J77)</f>
        <v>0</v>
      </c>
      <c r="K78" s="139" t="s">
        <v>280</v>
      </c>
    </row>
    <row r="79" spans="6:11" ht="16.5" thickTop="1" x14ac:dyDescent="0.3">
      <c r="F79" s="259" t="s">
        <v>293</v>
      </c>
      <c r="G79" s="132" t="s">
        <v>294</v>
      </c>
      <c r="H79" s="132"/>
      <c r="I79" s="132"/>
      <c r="J79" s="133"/>
      <c r="K79" s="132"/>
    </row>
    <row r="80" spans="6:11" x14ac:dyDescent="0.3">
      <c r="F80" s="259" t="s">
        <v>295</v>
      </c>
      <c r="G80" s="132" t="s">
        <v>294</v>
      </c>
      <c r="H80" s="132"/>
      <c r="I80" s="132"/>
      <c r="J80" s="133"/>
      <c r="K80" s="132"/>
    </row>
    <row r="81" spans="6:14" x14ac:dyDescent="0.3">
      <c r="F81" s="259" t="s">
        <v>296</v>
      </c>
      <c r="G81" s="132" t="s">
        <v>294</v>
      </c>
      <c r="H81" s="132"/>
      <c r="I81" s="132"/>
      <c r="J81" s="133"/>
      <c r="K81" s="132"/>
    </row>
    <row r="82" spans="6:14" x14ac:dyDescent="0.3">
      <c r="F82" s="259"/>
      <c r="G82" s="132"/>
      <c r="H82" s="132"/>
      <c r="I82" s="132"/>
      <c r="J82" s="133"/>
      <c r="K82" s="132"/>
    </row>
    <row r="83" spans="6:14" x14ac:dyDescent="0.3">
      <c r="F83" s="259"/>
      <c r="G83" s="132"/>
      <c r="H83" s="132"/>
      <c r="I83" s="132"/>
      <c r="J83" s="133"/>
      <c r="K83" s="132"/>
    </row>
    <row r="84" spans="6:14" ht="18.75" customHeight="1" x14ac:dyDescent="0.3">
      <c r="F84" s="259"/>
      <c r="G84" s="132"/>
      <c r="H84" s="132"/>
      <c r="I84" s="132"/>
      <c r="J84" s="133"/>
      <c r="K84" s="132"/>
    </row>
    <row r="85" spans="6:14" ht="15.75" customHeight="1" x14ac:dyDescent="0.3">
      <c r="F85" s="259"/>
      <c r="G85" s="132"/>
      <c r="H85" s="132"/>
      <c r="I85" s="132"/>
      <c r="J85" s="133"/>
      <c r="K85" s="132"/>
    </row>
    <row r="86" spans="6:14" x14ac:dyDescent="0.3">
      <c r="F86" s="259"/>
      <c r="G86" s="132"/>
      <c r="H86" s="132"/>
      <c r="I86" s="132"/>
      <c r="J86" s="133"/>
      <c r="K86" s="132"/>
    </row>
    <row r="87" spans="6:14" x14ac:dyDescent="0.3">
      <c r="F87" s="259"/>
      <c r="G87" s="132"/>
      <c r="H87" s="132"/>
      <c r="I87" s="132"/>
      <c r="J87" s="133"/>
      <c r="K87" s="132"/>
    </row>
    <row r="88" spans="6:14" x14ac:dyDescent="0.3">
      <c r="F88" s="257"/>
      <c r="G88" s="257"/>
      <c r="H88" s="257"/>
      <c r="I88" s="257"/>
      <c r="J88" s="257"/>
      <c r="K88" s="257"/>
    </row>
    <row r="89" spans="6:14" ht="15.75" customHeight="1" thickBot="1" x14ac:dyDescent="0.35">
      <c r="F89" s="427"/>
      <c r="G89" s="427"/>
      <c r="H89" s="427"/>
      <c r="I89" s="427"/>
      <c r="J89" s="427"/>
      <c r="K89" s="427"/>
      <c r="L89" s="427"/>
      <c r="M89" s="427"/>
      <c r="N89" s="427"/>
    </row>
    <row r="90" spans="6:14" x14ac:dyDescent="0.3">
      <c r="F90" s="428"/>
      <c r="G90" s="428"/>
      <c r="H90" s="428"/>
      <c r="I90" s="428"/>
      <c r="J90" s="428"/>
      <c r="K90" s="428"/>
      <c r="L90" s="428"/>
      <c r="M90" s="428"/>
      <c r="N90" s="428"/>
    </row>
    <row r="91" spans="6:14" ht="16.5" thickBot="1" x14ac:dyDescent="0.35">
      <c r="F91" s="420" t="s">
        <v>81</v>
      </c>
      <c r="G91" s="421"/>
      <c r="H91" s="421"/>
      <c r="I91" s="421"/>
      <c r="J91" s="421"/>
      <c r="K91" s="421"/>
      <c r="L91" s="421"/>
      <c r="M91" s="421"/>
      <c r="N91" s="421"/>
    </row>
    <row r="92" spans="6:14" x14ac:dyDescent="0.3">
      <c r="F92" s="422" t="s">
        <v>82</v>
      </c>
      <c r="G92" s="423"/>
      <c r="H92" s="423"/>
      <c r="I92" s="423"/>
      <c r="J92" s="423"/>
      <c r="K92" s="423"/>
      <c r="L92" s="423"/>
      <c r="M92" s="423"/>
      <c r="N92" s="423"/>
    </row>
    <row r="93" spans="6:14" ht="16.5" thickBot="1" x14ac:dyDescent="0.35">
      <c r="F93" s="429"/>
      <c r="G93" s="429"/>
      <c r="H93" s="429"/>
      <c r="I93" s="429"/>
      <c r="J93" s="429"/>
      <c r="K93" s="429"/>
      <c r="L93" s="429"/>
      <c r="M93" s="429"/>
      <c r="N93" s="429"/>
    </row>
    <row r="94" spans="6:14" x14ac:dyDescent="0.3">
      <c r="F94" s="378" t="s">
        <v>18</v>
      </c>
      <c r="G94" s="378"/>
      <c r="H94" s="378"/>
      <c r="I94" s="378"/>
      <c r="J94" s="378"/>
      <c r="K94" s="378"/>
      <c r="L94" s="378"/>
      <c r="M94" s="378"/>
      <c r="N94" s="378"/>
    </row>
    <row r="95" spans="6:14" ht="15.75" customHeight="1" x14ac:dyDescent="0.3">
      <c r="F95" s="373" t="s">
        <v>19</v>
      </c>
      <c r="G95" s="373"/>
      <c r="H95" s="373"/>
      <c r="I95" s="373"/>
      <c r="J95" s="373"/>
      <c r="K95" s="373"/>
      <c r="L95" s="373"/>
      <c r="M95" s="373"/>
      <c r="N95" s="373"/>
    </row>
    <row r="96" spans="6:14" x14ac:dyDescent="0.3">
      <c r="F96" s="378" t="s">
        <v>525</v>
      </c>
      <c r="G96" s="378"/>
      <c r="H96" s="378"/>
      <c r="I96" s="378"/>
      <c r="J96" s="378"/>
      <c r="K96" s="378"/>
      <c r="L96" s="378"/>
      <c r="M96" s="378"/>
      <c r="N96" s="378"/>
    </row>
  </sheetData>
  <sheetProtection insertRows="0"/>
  <protectedRanges>
    <protectedRange sqref="K76 K63 J22:K61 F22:G61" name="Government revenues"/>
    <protectedRange sqref="I22:I33 I35:I61" name="Government revenues_1"/>
    <protectedRange sqref="I34" name="Government revenues_2"/>
  </protectedRanges>
  <mergeCells count="23">
    <mergeCell ref="F13:N13"/>
    <mergeCell ref="F8:N8"/>
    <mergeCell ref="F9:N9"/>
    <mergeCell ref="F10:N10"/>
    <mergeCell ref="F11:N11"/>
    <mergeCell ref="F12:N12"/>
    <mergeCell ref="F14:N14"/>
    <mergeCell ref="F15:N15"/>
    <mergeCell ref="F16:N16"/>
    <mergeCell ref="F18:K18"/>
    <mergeCell ref="M18:N18"/>
    <mergeCell ref="M19:N19"/>
    <mergeCell ref="F20:K20"/>
    <mergeCell ref="M21:N21"/>
    <mergeCell ref="M22:N61"/>
    <mergeCell ref="F95:N95"/>
    <mergeCell ref="F96:N96"/>
    <mergeCell ref="F89:N89"/>
    <mergeCell ref="F90:N90"/>
    <mergeCell ref="F91:N91"/>
    <mergeCell ref="F92:N92"/>
    <mergeCell ref="F93:N93"/>
    <mergeCell ref="F94:N94"/>
  </mergeCells>
  <hyperlinks>
    <hyperlink ref="M19" r:id="rId1" location="r5-1" display="EITI Requirement 5.1" xr:uid="{00000000-0004-0000-0D00-000000000000}"/>
    <hyperlink ref="F20" r:id="rId2" location="r4-1" display="EITI Requirement 4.1" xr:uid="{00000000-0004-0000-0D00-000001000000}"/>
    <hyperlink ref="F92:J92" r:id="rId3" display="Give us your feedback or report a conflict in the data! Write to us at  data@eiti.org" xr:uid="{00000000-0004-0000-0D00-000002000000}"/>
    <hyperlink ref="F91:J91" r:id="rId4" display="For the latest version of Summary data templates, see  https://eiti.org/summary-data-template" xr:uid="{00000000-0004-0000-0D00-000003000000}"/>
  </hyperlinks>
  <pageMargins left="0.7" right="0.7" top="0.75" bottom="0.75" header="0.3" footer="0.3"/>
  <pageSetup paperSize="9" orientation="portrait" r:id="rId5"/>
  <colBreaks count="1" manualBreakCount="1">
    <brk id="12" max="1048575" man="1"/>
  </colBreaks>
  <drawing r:id="rId6"/>
  <tableParts count="1">
    <tablePart r:id="rId7"/>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1:AI296"/>
  <sheetViews>
    <sheetView showGridLines="0" zoomScale="85" zoomScaleNormal="85" workbookViewId="0"/>
  </sheetViews>
  <sheetFormatPr defaultColWidth="9" defaultRowHeight="14.25" x14ac:dyDescent="0.25"/>
  <cols>
    <col min="1" max="1" width="3.875" style="130" customWidth="1"/>
    <col min="2" max="2" width="0" style="130" hidden="1" customWidth="1"/>
    <col min="3" max="3" width="18.5" style="130" customWidth="1"/>
    <col min="4" max="4" width="26" style="130" bestFit="1" customWidth="1"/>
    <col min="5" max="5" width="39.5" style="130" customWidth="1"/>
    <col min="6" max="6" width="15.625" style="130" customWidth="1"/>
    <col min="7" max="7" width="14.875" style="130" customWidth="1"/>
    <col min="8" max="8" width="22.875" style="130" bestFit="1" customWidth="1"/>
    <col min="9" max="9" width="13" style="130" customWidth="1"/>
    <col min="10" max="10" width="28.125" style="130" customWidth="1"/>
    <col min="11" max="11" width="14.25" style="130" customWidth="1"/>
    <col min="12" max="12" width="15.375" style="130" customWidth="1"/>
    <col min="13" max="13" width="18.375" style="130" customWidth="1"/>
    <col min="14" max="14" width="16.5" style="130" bestFit="1" customWidth="1"/>
    <col min="15" max="15" width="33.5" style="242" customWidth="1"/>
    <col min="16" max="16" width="4" style="130" customWidth="1"/>
    <col min="17" max="17" width="9" style="130"/>
    <col min="18" max="34" width="15.875" style="141" customWidth="1"/>
    <col min="35" max="16384" width="9" style="130"/>
  </cols>
  <sheetData>
    <row r="1" spans="2:35" x14ac:dyDescent="0.25">
      <c r="B1" s="242"/>
      <c r="C1" s="260"/>
      <c r="D1" s="260"/>
      <c r="E1" s="260"/>
      <c r="F1" s="260"/>
      <c r="G1" s="260"/>
      <c r="H1" s="260"/>
      <c r="I1" s="260"/>
      <c r="J1" s="260"/>
      <c r="K1" s="260"/>
      <c r="L1" s="242"/>
      <c r="M1" s="242"/>
      <c r="N1" s="242"/>
      <c r="P1" s="242"/>
      <c r="Q1" s="242"/>
      <c r="R1" s="260"/>
      <c r="S1" s="260"/>
      <c r="T1" s="260"/>
      <c r="U1" s="260"/>
      <c r="V1" s="260"/>
      <c r="W1" s="260"/>
      <c r="X1" s="260"/>
      <c r="Y1" s="260"/>
      <c r="Z1" s="260"/>
      <c r="AA1" s="260"/>
      <c r="AB1" s="260"/>
      <c r="AC1" s="260"/>
      <c r="AD1" s="260"/>
      <c r="AE1" s="260"/>
      <c r="AF1" s="260"/>
      <c r="AG1" s="260"/>
      <c r="AH1" s="260"/>
      <c r="AI1" s="242"/>
    </row>
    <row r="2" spans="2:35" s="117" customFormat="1" ht="15.75" x14ac:dyDescent="0.3">
      <c r="C2" s="380" t="s">
        <v>516</v>
      </c>
      <c r="D2" s="380"/>
      <c r="E2" s="380"/>
      <c r="F2" s="380"/>
      <c r="G2" s="380"/>
      <c r="H2" s="380"/>
      <c r="I2" s="380"/>
      <c r="J2" s="380"/>
      <c r="K2" s="380"/>
      <c r="L2" s="380"/>
      <c r="M2" s="380"/>
      <c r="N2" s="380"/>
      <c r="O2" s="246"/>
      <c r="R2" s="145"/>
      <c r="S2" s="145"/>
      <c r="T2" s="145"/>
      <c r="U2" s="145"/>
      <c r="V2" s="145"/>
      <c r="W2" s="145"/>
      <c r="X2" s="145"/>
      <c r="Y2" s="145"/>
      <c r="Z2" s="145"/>
      <c r="AA2" s="145"/>
      <c r="AB2" s="145"/>
      <c r="AC2" s="145"/>
      <c r="AD2" s="145"/>
      <c r="AE2" s="145"/>
      <c r="AF2" s="145"/>
      <c r="AG2" s="145"/>
      <c r="AH2" s="145"/>
    </row>
    <row r="3" spans="2:35" ht="21" customHeight="1" x14ac:dyDescent="0.25">
      <c r="B3" s="242"/>
      <c r="C3" s="444" t="s">
        <v>23</v>
      </c>
      <c r="D3" s="444"/>
      <c r="E3" s="444"/>
      <c r="F3" s="444"/>
      <c r="G3" s="444"/>
      <c r="H3" s="444"/>
      <c r="I3" s="444"/>
      <c r="J3" s="444"/>
      <c r="K3" s="444"/>
      <c r="L3" s="444"/>
      <c r="M3" s="444"/>
      <c r="N3" s="444"/>
      <c r="O3" s="262"/>
      <c r="P3" s="242"/>
      <c r="Q3" s="242"/>
      <c r="R3" s="260"/>
      <c r="S3" s="260"/>
      <c r="T3" s="260"/>
      <c r="U3" s="260"/>
      <c r="V3" s="260"/>
      <c r="W3" s="260"/>
      <c r="X3" s="260"/>
      <c r="Y3" s="260"/>
      <c r="Z3" s="260"/>
      <c r="AA3" s="260"/>
      <c r="AB3" s="260"/>
      <c r="AC3" s="260"/>
      <c r="AD3" s="260"/>
      <c r="AE3" s="260"/>
      <c r="AF3" s="260"/>
      <c r="AG3" s="260"/>
      <c r="AH3" s="260"/>
      <c r="AI3" s="242"/>
    </row>
    <row r="4" spans="2:35" s="117" customFormat="1" ht="15.75" customHeight="1" x14ac:dyDescent="0.3">
      <c r="C4" s="445" t="s">
        <v>514</v>
      </c>
      <c r="D4" s="445"/>
      <c r="E4" s="445"/>
      <c r="F4" s="445"/>
      <c r="G4" s="445"/>
      <c r="H4" s="445"/>
      <c r="I4" s="445"/>
      <c r="J4" s="445"/>
      <c r="K4" s="445"/>
      <c r="L4" s="445"/>
      <c r="M4" s="445"/>
      <c r="N4" s="445"/>
      <c r="O4" s="258"/>
      <c r="R4" s="145"/>
      <c r="S4" s="145"/>
      <c r="T4" s="145"/>
      <c r="U4" s="145"/>
      <c r="V4" s="145"/>
      <c r="W4" s="145"/>
      <c r="X4" s="145"/>
      <c r="Y4" s="145"/>
      <c r="Z4" s="145"/>
      <c r="AA4" s="145"/>
      <c r="AB4" s="145"/>
      <c r="AC4" s="145"/>
      <c r="AD4" s="145"/>
      <c r="AE4" s="145"/>
      <c r="AF4" s="145"/>
      <c r="AG4" s="145"/>
      <c r="AH4" s="145"/>
    </row>
    <row r="5" spans="2:35" s="117" customFormat="1" ht="15.75" customHeight="1" x14ac:dyDescent="0.3">
      <c r="C5" s="445" t="s">
        <v>515</v>
      </c>
      <c r="D5" s="445"/>
      <c r="E5" s="445"/>
      <c r="F5" s="445"/>
      <c r="G5" s="445"/>
      <c r="H5" s="445"/>
      <c r="I5" s="445"/>
      <c r="J5" s="445"/>
      <c r="K5" s="445"/>
      <c r="L5" s="445"/>
      <c r="M5" s="445"/>
      <c r="N5" s="445"/>
      <c r="O5" s="258"/>
      <c r="R5" s="145"/>
      <c r="S5" s="145"/>
      <c r="T5" s="145"/>
      <c r="U5" s="145"/>
      <c r="V5" s="145"/>
      <c r="W5" s="145"/>
      <c r="X5" s="145"/>
      <c r="Y5" s="145"/>
      <c r="Z5" s="145"/>
      <c r="AA5" s="145"/>
      <c r="AB5" s="145"/>
      <c r="AC5" s="145"/>
      <c r="AD5" s="145"/>
      <c r="AE5" s="145"/>
      <c r="AF5" s="145"/>
      <c r="AG5" s="145"/>
      <c r="AH5" s="145"/>
    </row>
    <row r="6" spans="2:35" s="117" customFormat="1" ht="15.75" customHeight="1" x14ac:dyDescent="0.3">
      <c r="C6" s="445" t="s">
        <v>297</v>
      </c>
      <c r="D6" s="445"/>
      <c r="E6" s="445"/>
      <c r="F6" s="445"/>
      <c r="G6" s="445"/>
      <c r="H6" s="445"/>
      <c r="I6" s="445"/>
      <c r="J6" s="445"/>
      <c r="K6" s="445"/>
      <c r="L6" s="445"/>
      <c r="M6" s="445"/>
      <c r="N6" s="445"/>
      <c r="O6" s="258"/>
      <c r="R6" s="145"/>
      <c r="S6" s="145"/>
      <c r="T6" s="145"/>
      <c r="U6" s="145"/>
      <c r="V6" s="145"/>
      <c r="W6" s="145"/>
      <c r="X6" s="145"/>
      <c r="Y6" s="145"/>
      <c r="Z6" s="145"/>
      <c r="AA6" s="145"/>
      <c r="AB6" s="145"/>
      <c r="AC6" s="145"/>
      <c r="AD6" s="145"/>
      <c r="AE6" s="145"/>
      <c r="AF6" s="145"/>
      <c r="AG6" s="145"/>
      <c r="AH6" s="145"/>
    </row>
    <row r="7" spans="2:35" s="117" customFormat="1" ht="15.75" customHeight="1" x14ac:dyDescent="0.3">
      <c r="C7" s="445" t="s">
        <v>513</v>
      </c>
      <c r="D7" s="445"/>
      <c r="E7" s="445"/>
      <c r="F7" s="445"/>
      <c r="G7" s="445"/>
      <c r="H7" s="445"/>
      <c r="I7" s="445"/>
      <c r="J7" s="445"/>
      <c r="K7" s="445"/>
      <c r="L7" s="445"/>
      <c r="M7" s="445"/>
      <c r="N7" s="445"/>
      <c r="O7" s="258"/>
      <c r="R7" s="145"/>
      <c r="S7" s="145"/>
      <c r="T7" s="145"/>
      <c r="U7" s="145"/>
      <c r="V7" s="145"/>
      <c r="W7" s="145"/>
      <c r="X7" s="145"/>
      <c r="Y7" s="145"/>
      <c r="Z7" s="145"/>
      <c r="AA7" s="145"/>
      <c r="AB7" s="145"/>
      <c r="AC7" s="145"/>
      <c r="AD7" s="145"/>
      <c r="AE7" s="145"/>
      <c r="AF7" s="145"/>
      <c r="AG7" s="145"/>
      <c r="AH7" s="145"/>
    </row>
    <row r="8" spans="2:35" s="117" customFormat="1" ht="15.75" customHeight="1" x14ac:dyDescent="0.3">
      <c r="C8" s="445" t="s">
        <v>298</v>
      </c>
      <c r="D8" s="445"/>
      <c r="E8" s="445"/>
      <c r="F8" s="445"/>
      <c r="G8" s="445"/>
      <c r="H8" s="445"/>
      <c r="I8" s="445"/>
      <c r="J8" s="445"/>
      <c r="K8" s="445"/>
      <c r="L8" s="445"/>
      <c r="M8" s="445"/>
      <c r="N8" s="445"/>
      <c r="O8" s="258"/>
      <c r="R8" s="145"/>
      <c r="S8" s="145"/>
      <c r="T8" s="145"/>
      <c r="U8" s="145"/>
      <c r="V8" s="145"/>
      <c r="W8" s="145"/>
      <c r="X8" s="145"/>
      <c r="Y8" s="145"/>
      <c r="Z8" s="145"/>
      <c r="AA8" s="145"/>
      <c r="AB8" s="145"/>
      <c r="AC8" s="145"/>
      <c r="AD8" s="145"/>
      <c r="AE8" s="145"/>
      <c r="AF8" s="145"/>
      <c r="AG8" s="145"/>
      <c r="AH8" s="145"/>
    </row>
    <row r="9" spans="2:35" s="117" customFormat="1" ht="16.5" x14ac:dyDescent="0.3">
      <c r="C9" s="385" t="s">
        <v>510</v>
      </c>
      <c r="D9" s="385"/>
      <c r="E9" s="385"/>
      <c r="F9" s="385"/>
      <c r="G9" s="385"/>
      <c r="H9" s="385"/>
      <c r="I9" s="385"/>
      <c r="J9" s="385"/>
      <c r="K9" s="385"/>
      <c r="L9" s="385"/>
      <c r="M9" s="385"/>
      <c r="N9" s="385"/>
      <c r="O9" s="254"/>
      <c r="R9" s="145"/>
      <c r="S9" s="145"/>
      <c r="T9" s="145"/>
      <c r="U9" s="145"/>
      <c r="V9" s="145"/>
      <c r="W9" s="145"/>
      <c r="X9" s="145"/>
      <c r="Y9" s="145"/>
      <c r="Z9" s="145"/>
      <c r="AA9" s="145"/>
      <c r="AB9" s="145"/>
      <c r="AC9" s="145"/>
      <c r="AD9" s="145"/>
      <c r="AE9" s="145"/>
      <c r="AF9" s="145"/>
      <c r="AG9" s="145"/>
      <c r="AH9" s="145"/>
    </row>
    <row r="10" spans="2:35" x14ac:dyDescent="0.25">
      <c r="B10" s="242"/>
      <c r="C10" s="446"/>
      <c r="D10" s="446"/>
      <c r="E10" s="446"/>
      <c r="F10" s="446"/>
      <c r="G10" s="446"/>
      <c r="H10" s="446"/>
      <c r="I10" s="446"/>
      <c r="J10" s="446"/>
      <c r="K10" s="446"/>
      <c r="L10" s="446"/>
      <c r="M10" s="446"/>
      <c r="N10" s="446"/>
      <c r="O10" s="260"/>
      <c r="P10" s="242"/>
      <c r="Q10" s="242"/>
      <c r="R10" s="260"/>
      <c r="S10" s="260"/>
      <c r="T10" s="260"/>
      <c r="U10" s="260"/>
      <c r="V10" s="260"/>
      <c r="W10" s="260"/>
      <c r="X10" s="260"/>
      <c r="Y10" s="260"/>
      <c r="Z10" s="260"/>
      <c r="AA10" s="260"/>
      <c r="AB10" s="260"/>
      <c r="AC10" s="260"/>
      <c r="AD10" s="260"/>
      <c r="AE10" s="260"/>
      <c r="AF10" s="260"/>
      <c r="AG10" s="260"/>
      <c r="AH10" s="260"/>
      <c r="AI10" s="242"/>
    </row>
    <row r="11" spans="2:35" ht="24" x14ac:dyDescent="0.25">
      <c r="B11" s="242"/>
      <c r="C11" s="424" t="s">
        <v>299</v>
      </c>
      <c r="D11" s="424"/>
      <c r="E11" s="424"/>
      <c r="F11" s="424"/>
      <c r="G11" s="424"/>
      <c r="H11" s="424"/>
      <c r="I11" s="424"/>
      <c r="J11" s="424"/>
      <c r="K11" s="424"/>
      <c r="L11" s="424"/>
      <c r="M11" s="424"/>
      <c r="N11" s="424"/>
      <c r="O11" s="250"/>
      <c r="P11" s="242"/>
      <c r="Q11" s="242"/>
      <c r="R11" s="260"/>
      <c r="S11" s="260"/>
      <c r="T11" s="260"/>
      <c r="U11" s="260"/>
      <c r="V11" s="260"/>
      <c r="W11" s="260"/>
      <c r="X11" s="260"/>
      <c r="Y11" s="260"/>
      <c r="Z11" s="260"/>
      <c r="AA11" s="260"/>
      <c r="AB11" s="260"/>
      <c r="AC11" s="260"/>
      <c r="AD11" s="260"/>
      <c r="AE11" s="260"/>
      <c r="AF11" s="260"/>
      <c r="AG11" s="260"/>
      <c r="AH11" s="260"/>
      <c r="AI11" s="242"/>
    </row>
    <row r="12" spans="2:35" s="117" customFormat="1" ht="14.25" customHeight="1" x14ac:dyDescent="0.3">
      <c r="R12" s="145"/>
      <c r="S12" s="145"/>
      <c r="T12" s="145"/>
      <c r="U12" s="145"/>
      <c r="V12" s="145"/>
      <c r="W12" s="145"/>
      <c r="X12" s="145"/>
      <c r="Y12" s="145"/>
      <c r="Z12" s="145"/>
      <c r="AA12" s="145"/>
      <c r="AB12" s="145"/>
      <c r="AC12" s="145"/>
      <c r="AD12" s="145"/>
      <c r="AE12" s="145"/>
      <c r="AF12" s="145"/>
      <c r="AG12" s="145"/>
      <c r="AH12" s="145"/>
    </row>
    <row r="13" spans="2:35" s="117" customFormat="1" ht="15.75" customHeight="1" x14ac:dyDescent="0.3">
      <c r="B13" s="435" t="s">
        <v>300</v>
      </c>
      <c r="C13" s="435"/>
      <c r="D13" s="435"/>
      <c r="E13" s="435"/>
      <c r="F13" s="435"/>
      <c r="G13" s="435"/>
      <c r="H13" s="435"/>
      <c r="I13" s="435"/>
      <c r="J13" s="435"/>
      <c r="K13" s="435"/>
      <c r="L13" s="435"/>
      <c r="M13" s="435"/>
      <c r="N13" s="435"/>
      <c r="O13" s="256"/>
      <c r="R13" s="145"/>
      <c r="S13" s="145"/>
      <c r="T13" s="145"/>
      <c r="U13" s="145"/>
      <c r="V13" s="145"/>
      <c r="W13" s="145"/>
      <c r="X13" s="145"/>
      <c r="Y13" s="145"/>
      <c r="Z13" s="145"/>
      <c r="AA13" s="145"/>
      <c r="AB13" s="145"/>
      <c r="AC13" s="145"/>
      <c r="AD13" s="145"/>
      <c r="AE13" s="145"/>
      <c r="AF13" s="145"/>
      <c r="AG13" s="145"/>
      <c r="AH13" s="145"/>
    </row>
    <row r="14" spans="2:35" s="243" customFormat="1" ht="47.25" x14ac:dyDescent="0.3">
      <c r="B14" s="243" t="s">
        <v>245</v>
      </c>
      <c r="C14" s="243" t="s">
        <v>301</v>
      </c>
      <c r="D14" s="243" t="s">
        <v>277</v>
      </c>
      <c r="E14" s="243" t="s">
        <v>276</v>
      </c>
      <c r="F14" s="243" t="s">
        <v>302</v>
      </c>
      <c r="G14" s="243" t="s">
        <v>303</v>
      </c>
      <c r="H14" s="243" t="s">
        <v>304</v>
      </c>
      <c r="I14" s="243" t="s">
        <v>305</v>
      </c>
      <c r="J14" s="243" t="s">
        <v>278</v>
      </c>
      <c r="K14" s="243" t="s">
        <v>306</v>
      </c>
      <c r="L14" s="243" t="s">
        <v>307</v>
      </c>
      <c r="M14" s="243" t="s">
        <v>308</v>
      </c>
      <c r="N14" s="243" t="s">
        <v>309</v>
      </c>
      <c r="O14" s="243" t="s">
        <v>310</v>
      </c>
    </row>
    <row r="15" spans="2:35" s="117" customFormat="1" ht="15.75" x14ac:dyDescent="0.3">
      <c r="B15" s="117" t="e">
        <f>VLOOKUP(C15,[1]!Companies[#Data],3,FALSE)</f>
        <v>#REF!</v>
      </c>
      <c r="C15" s="117" t="s">
        <v>605</v>
      </c>
      <c r="D15" s="117" t="s">
        <v>599</v>
      </c>
      <c r="E15" s="117" t="s">
        <v>784</v>
      </c>
      <c r="F15" s="117" t="s">
        <v>50</v>
      </c>
      <c r="G15" s="117" t="s">
        <v>663</v>
      </c>
      <c r="J15" s="150"/>
      <c r="K15" s="117" t="s">
        <v>50</v>
      </c>
      <c r="L15" s="117">
        <v>27617.179400399997</v>
      </c>
      <c r="M15" s="117" t="s">
        <v>841</v>
      </c>
      <c r="O15" s="314" t="s">
        <v>50</v>
      </c>
      <c r="S15" s="145"/>
      <c r="T15" s="145"/>
      <c r="U15" s="145"/>
      <c r="V15" s="145"/>
      <c r="W15" s="145"/>
      <c r="X15" s="145"/>
      <c r="Y15" s="145"/>
      <c r="Z15" s="145"/>
      <c r="AA15" s="145"/>
      <c r="AB15" s="145"/>
      <c r="AC15" s="145"/>
      <c r="AD15" s="145"/>
      <c r="AE15" s="145"/>
      <c r="AF15" s="145"/>
      <c r="AG15" s="145"/>
      <c r="AH15" s="145"/>
      <c r="AI15" s="145"/>
    </row>
    <row r="16" spans="2:35" s="117" customFormat="1" ht="15.75" x14ac:dyDescent="0.3">
      <c r="B16" s="117" t="e">
        <f>VLOOKUP(C16,[1]!Companies[#Data],3,FALSE)</f>
        <v>#REF!</v>
      </c>
      <c r="C16" s="117" t="s">
        <v>605</v>
      </c>
      <c r="D16" s="117" t="s">
        <v>599</v>
      </c>
      <c r="E16" s="117" t="s">
        <v>777</v>
      </c>
      <c r="F16" s="117" t="s">
        <v>50</v>
      </c>
      <c r="G16" s="117" t="s">
        <v>663</v>
      </c>
      <c r="J16" s="150"/>
      <c r="K16" s="117" t="s">
        <v>50</v>
      </c>
      <c r="L16" s="117">
        <v>10508.799069002496</v>
      </c>
      <c r="M16" s="117" t="s">
        <v>841</v>
      </c>
      <c r="O16" s="314" t="s">
        <v>50</v>
      </c>
      <c r="S16" s="145"/>
      <c r="T16" s="145"/>
      <c r="U16" s="145"/>
      <c r="V16" s="145"/>
      <c r="W16" s="145"/>
      <c r="X16" s="145"/>
      <c r="Y16" s="145"/>
      <c r="Z16" s="145"/>
      <c r="AA16" s="145"/>
      <c r="AB16" s="145"/>
      <c r="AC16" s="145"/>
      <c r="AD16" s="145"/>
      <c r="AE16" s="145"/>
      <c r="AF16" s="145"/>
      <c r="AG16" s="145"/>
      <c r="AH16" s="145"/>
      <c r="AI16" s="145"/>
    </row>
    <row r="17" spans="2:35" s="117" customFormat="1" ht="15.75" x14ac:dyDescent="0.3">
      <c r="B17" s="117" t="e">
        <f>VLOOKUP(C17,[1]!Companies[#Data],3,FALSE)</f>
        <v>#REF!</v>
      </c>
      <c r="C17" s="117" t="s">
        <v>610</v>
      </c>
      <c r="D17" s="117" t="s">
        <v>599</v>
      </c>
      <c r="E17" s="117" t="s">
        <v>784</v>
      </c>
      <c r="F17" s="117" t="s">
        <v>50</v>
      </c>
      <c r="G17" s="117" t="s">
        <v>663</v>
      </c>
      <c r="J17" s="150"/>
      <c r="K17" s="117" t="s">
        <v>50</v>
      </c>
      <c r="L17" s="117">
        <v>10840572.138732001</v>
      </c>
      <c r="M17" s="117" t="s">
        <v>841</v>
      </c>
      <c r="O17" s="314" t="s">
        <v>50</v>
      </c>
      <c r="S17" s="145"/>
      <c r="T17" s="145"/>
      <c r="U17" s="145"/>
      <c r="V17" s="145"/>
      <c r="W17" s="145"/>
      <c r="X17" s="145"/>
      <c r="Y17" s="145"/>
      <c r="Z17" s="145"/>
      <c r="AA17" s="145"/>
      <c r="AB17" s="145"/>
      <c r="AC17" s="145"/>
      <c r="AD17" s="145"/>
      <c r="AE17" s="145"/>
      <c r="AF17" s="145"/>
      <c r="AG17" s="145"/>
      <c r="AH17" s="145"/>
      <c r="AI17" s="145"/>
    </row>
    <row r="18" spans="2:35" s="117" customFormat="1" ht="15.75" x14ac:dyDescent="0.3">
      <c r="B18" s="370" t="e">
        <f>VLOOKUP(C18,[1]!Companies[#Data],3,FALSE)</f>
        <v>#REF!</v>
      </c>
      <c r="C18" s="314" t="s">
        <v>610</v>
      </c>
      <c r="D18" s="314" t="s">
        <v>599</v>
      </c>
      <c r="E18" s="314" t="s">
        <v>777</v>
      </c>
      <c r="F18" s="314" t="s">
        <v>50</v>
      </c>
      <c r="G18" s="314" t="s">
        <v>663</v>
      </c>
      <c r="H18" s="314"/>
      <c r="I18" s="314"/>
      <c r="J18" s="371"/>
      <c r="K18" s="314" t="s">
        <v>50</v>
      </c>
      <c r="L18" s="314">
        <v>6205407.0257076956</v>
      </c>
      <c r="M18" s="314" t="s">
        <v>841</v>
      </c>
      <c r="N18" s="314"/>
      <c r="O18" s="314" t="s">
        <v>50</v>
      </c>
      <c r="S18" s="145"/>
      <c r="T18" s="145"/>
      <c r="U18" s="145"/>
      <c r="V18" s="145"/>
      <c r="W18" s="145"/>
      <c r="X18" s="145"/>
      <c r="Y18" s="145"/>
      <c r="Z18" s="145"/>
      <c r="AA18" s="145"/>
      <c r="AB18" s="145"/>
      <c r="AC18" s="145"/>
      <c r="AD18" s="145"/>
      <c r="AE18" s="145"/>
      <c r="AF18" s="145"/>
      <c r="AG18" s="145"/>
      <c r="AH18" s="145"/>
      <c r="AI18" s="145"/>
    </row>
    <row r="19" spans="2:35" s="117" customFormat="1" ht="15.75" x14ac:dyDescent="0.3">
      <c r="B19" s="370" t="e">
        <f>VLOOKUP(C19,[1]!Companies[#Data],3,FALSE)</f>
        <v>#REF!</v>
      </c>
      <c r="C19" s="314" t="s">
        <v>610</v>
      </c>
      <c r="D19" s="314" t="s">
        <v>599</v>
      </c>
      <c r="E19" s="314" t="s">
        <v>823</v>
      </c>
      <c r="F19" s="314" t="s">
        <v>50</v>
      </c>
      <c r="G19" s="314" t="s">
        <v>663</v>
      </c>
      <c r="H19" s="314"/>
      <c r="I19" s="314"/>
      <c r="J19" s="371"/>
      <c r="K19" s="314" t="s">
        <v>50</v>
      </c>
      <c r="L19" s="314">
        <v>534539.80412249989</v>
      </c>
      <c r="M19" s="314" t="s">
        <v>841</v>
      </c>
      <c r="N19" s="314"/>
      <c r="O19" s="314" t="s">
        <v>50</v>
      </c>
      <c r="S19" s="145"/>
      <c r="T19" s="145"/>
      <c r="U19" s="145"/>
      <c r="V19" s="145"/>
      <c r="W19" s="145"/>
      <c r="X19" s="145"/>
      <c r="Y19" s="145"/>
      <c r="Z19" s="145"/>
      <c r="AA19" s="145"/>
      <c r="AB19" s="145"/>
      <c r="AC19" s="145"/>
      <c r="AD19" s="145"/>
      <c r="AE19" s="145"/>
      <c r="AF19" s="145"/>
      <c r="AG19" s="145"/>
      <c r="AH19" s="145"/>
      <c r="AI19" s="145"/>
    </row>
    <row r="20" spans="2:35" s="117" customFormat="1" ht="15.75" x14ac:dyDescent="0.3">
      <c r="B20" s="370" t="e">
        <f>VLOOKUP(C20,[1]!Companies[#Data],3,FALSE)</f>
        <v>#REF!</v>
      </c>
      <c r="C20" s="314" t="s">
        <v>612</v>
      </c>
      <c r="D20" s="314" t="s">
        <v>599</v>
      </c>
      <c r="E20" s="314" t="s">
        <v>784</v>
      </c>
      <c r="F20" s="314" t="s">
        <v>50</v>
      </c>
      <c r="G20" s="314" t="s">
        <v>663</v>
      </c>
      <c r="H20" s="314"/>
      <c r="I20" s="314"/>
      <c r="J20" s="371"/>
      <c r="K20" s="314" t="s">
        <v>50</v>
      </c>
      <c r="L20" s="314">
        <v>1722140.3976599998</v>
      </c>
      <c r="M20" s="314" t="s">
        <v>841</v>
      </c>
      <c r="N20" s="314"/>
      <c r="O20" s="314" t="s">
        <v>50</v>
      </c>
      <c r="S20" s="145"/>
      <c r="T20" s="145"/>
      <c r="U20" s="145"/>
      <c r="V20" s="145"/>
      <c r="W20" s="145"/>
      <c r="X20" s="145"/>
      <c r="Y20" s="145"/>
      <c r="Z20" s="145"/>
      <c r="AA20" s="145"/>
      <c r="AB20" s="145"/>
      <c r="AC20" s="145"/>
      <c r="AD20" s="145"/>
      <c r="AE20" s="145"/>
      <c r="AF20" s="145"/>
      <c r="AG20" s="145"/>
      <c r="AH20" s="145"/>
      <c r="AI20" s="145"/>
    </row>
    <row r="21" spans="2:35" s="117" customFormat="1" ht="15.75" x14ac:dyDescent="0.3">
      <c r="B21" s="370" t="e">
        <f>VLOOKUP(C21,[1]!Companies[#Data],3,FALSE)</f>
        <v>#REF!</v>
      </c>
      <c r="C21" s="314" t="s">
        <v>612</v>
      </c>
      <c r="D21" s="314" t="s">
        <v>599</v>
      </c>
      <c r="E21" s="314" t="s">
        <v>777</v>
      </c>
      <c r="F21" s="314" t="s">
        <v>50</v>
      </c>
      <c r="G21" s="314" t="s">
        <v>663</v>
      </c>
      <c r="H21" s="314"/>
      <c r="I21" s="314"/>
      <c r="J21" s="371"/>
      <c r="K21" s="314" t="s">
        <v>50</v>
      </c>
      <c r="L21" s="314">
        <v>2553715.56639711</v>
      </c>
      <c r="M21" s="314" t="s">
        <v>841</v>
      </c>
      <c r="N21" s="314"/>
      <c r="O21" s="314" t="s">
        <v>50</v>
      </c>
      <c r="S21" s="145"/>
      <c r="T21" s="145"/>
      <c r="U21" s="145"/>
      <c r="V21" s="145"/>
      <c r="W21" s="145"/>
      <c r="X21" s="145"/>
      <c r="Y21" s="145"/>
      <c r="Z21" s="145"/>
      <c r="AA21" s="145"/>
      <c r="AB21" s="145"/>
      <c r="AC21" s="145"/>
      <c r="AD21" s="145"/>
      <c r="AE21" s="145"/>
      <c r="AF21" s="145"/>
      <c r="AG21" s="145"/>
      <c r="AH21" s="145"/>
      <c r="AI21" s="145"/>
    </row>
    <row r="22" spans="2:35" s="117" customFormat="1" ht="15.75" x14ac:dyDescent="0.3">
      <c r="B22" s="370" t="e">
        <f>VLOOKUP(C22,[1]!Companies[#Data],3,FALSE)</f>
        <v>#REF!</v>
      </c>
      <c r="C22" s="314" t="s">
        <v>614</v>
      </c>
      <c r="D22" s="314" t="s">
        <v>599</v>
      </c>
      <c r="E22" s="314" t="s">
        <v>784</v>
      </c>
      <c r="F22" s="314" t="s">
        <v>50</v>
      </c>
      <c r="G22" s="314" t="s">
        <v>663</v>
      </c>
      <c r="H22" s="314"/>
      <c r="I22" s="314"/>
      <c r="J22" s="371"/>
      <c r="K22" s="314" t="s">
        <v>50</v>
      </c>
      <c r="L22" s="314">
        <v>3170510.6268650899</v>
      </c>
      <c r="M22" s="314" t="s">
        <v>841</v>
      </c>
      <c r="N22" s="314"/>
      <c r="O22" s="314" t="s">
        <v>50</v>
      </c>
      <c r="S22" s="145"/>
      <c r="T22" s="145"/>
      <c r="U22" s="145"/>
      <c r="V22" s="145"/>
      <c r="W22" s="145"/>
      <c r="X22" s="145"/>
      <c r="Y22" s="145"/>
      <c r="Z22" s="145"/>
      <c r="AA22" s="145"/>
      <c r="AB22" s="145"/>
      <c r="AC22" s="145"/>
      <c r="AD22" s="145"/>
      <c r="AE22" s="145"/>
      <c r="AF22" s="145"/>
      <c r="AG22" s="145"/>
      <c r="AH22" s="145"/>
      <c r="AI22" s="145"/>
    </row>
    <row r="23" spans="2:35" s="117" customFormat="1" ht="15.75" x14ac:dyDescent="0.3">
      <c r="B23" s="370" t="e">
        <f>VLOOKUP(C23,[1]!Companies[#Data],3,FALSE)</f>
        <v>#REF!</v>
      </c>
      <c r="C23" s="314" t="s">
        <v>614</v>
      </c>
      <c r="D23" s="314" t="s">
        <v>599</v>
      </c>
      <c r="E23" s="314" t="s">
        <v>777</v>
      </c>
      <c r="F23" s="314" t="s">
        <v>50</v>
      </c>
      <c r="G23" s="314" t="s">
        <v>663</v>
      </c>
      <c r="H23" s="314"/>
      <c r="I23" s="314"/>
      <c r="J23" s="371"/>
      <c r="K23" s="314" t="s">
        <v>50</v>
      </c>
      <c r="L23" s="314">
        <v>3019033.1628618166</v>
      </c>
      <c r="M23" s="314" t="s">
        <v>841</v>
      </c>
      <c r="N23" s="314"/>
      <c r="O23" s="314" t="s">
        <v>50</v>
      </c>
      <c r="S23" s="145"/>
      <c r="T23" s="145"/>
      <c r="U23" s="145"/>
      <c r="V23" s="145"/>
      <c r="W23" s="145"/>
      <c r="X23" s="145"/>
      <c r="Y23" s="145"/>
      <c r="Z23" s="145"/>
      <c r="AA23" s="145"/>
      <c r="AB23" s="145"/>
      <c r="AC23" s="145"/>
      <c r="AD23" s="145"/>
      <c r="AE23" s="145"/>
      <c r="AF23" s="145"/>
      <c r="AG23" s="145"/>
      <c r="AH23" s="145"/>
      <c r="AI23" s="145"/>
    </row>
    <row r="24" spans="2:35" s="117" customFormat="1" ht="15.75" x14ac:dyDescent="0.3">
      <c r="B24" s="370" t="e">
        <f>VLOOKUP(C24,[1]!Companies[#Data],3,FALSE)</f>
        <v>#REF!</v>
      </c>
      <c r="C24" s="314" t="s">
        <v>617</v>
      </c>
      <c r="D24" s="314" t="s">
        <v>599</v>
      </c>
      <c r="E24" s="314" t="s">
        <v>777</v>
      </c>
      <c r="F24" s="314" t="s">
        <v>50</v>
      </c>
      <c r="G24" s="314" t="s">
        <v>663</v>
      </c>
      <c r="H24" s="314"/>
      <c r="I24" s="314"/>
      <c r="J24" s="371"/>
      <c r="K24" s="314" t="s">
        <v>50</v>
      </c>
      <c r="L24" s="314">
        <v>100853</v>
      </c>
      <c r="M24" s="314" t="s">
        <v>841</v>
      </c>
      <c r="N24" s="314"/>
      <c r="O24" s="314" t="s">
        <v>50</v>
      </c>
      <c r="S24" s="145"/>
      <c r="T24" s="145"/>
      <c r="U24" s="145"/>
      <c r="V24" s="145"/>
      <c r="W24" s="145"/>
      <c r="X24" s="145"/>
      <c r="Y24" s="145"/>
      <c r="Z24" s="145"/>
      <c r="AA24" s="145"/>
      <c r="AB24" s="145"/>
      <c r="AC24" s="145"/>
      <c r="AD24" s="145"/>
      <c r="AE24" s="145"/>
      <c r="AF24" s="145"/>
      <c r="AG24" s="145"/>
      <c r="AH24" s="145"/>
      <c r="AI24" s="145"/>
    </row>
    <row r="25" spans="2:35" s="117" customFormat="1" ht="15.75" x14ac:dyDescent="0.3">
      <c r="B25" s="370" t="e">
        <f>VLOOKUP(C25,[1]!Companies[#Data],3,FALSE)</f>
        <v>#REF!</v>
      </c>
      <c r="C25" s="314" t="s">
        <v>619</v>
      </c>
      <c r="D25" s="314" t="s">
        <v>599</v>
      </c>
      <c r="E25" s="314" t="s">
        <v>822</v>
      </c>
      <c r="F25" s="314" t="s">
        <v>50</v>
      </c>
      <c r="G25" s="314" t="s">
        <v>663</v>
      </c>
      <c r="H25" s="314"/>
      <c r="I25" s="314"/>
      <c r="J25" s="371"/>
      <c r="K25" s="314" t="s">
        <v>50</v>
      </c>
      <c r="L25" s="314">
        <v>1759271.2674600002</v>
      </c>
      <c r="M25" s="314" t="s">
        <v>841</v>
      </c>
      <c r="N25" s="314"/>
      <c r="O25" s="314" t="s">
        <v>50</v>
      </c>
      <c r="S25" s="145"/>
      <c r="T25" s="145"/>
      <c r="U25" s="145"/>
      <c r="V25" s="145"/>
      <c r="W25" s="145"/>
      <c r="X25" s="145"/>
      <c r="Y25" s="145"/>
      <c r="Z25" s="145"/>
      <c r="AA25" s="145"/>
      <c r="AB25" s="145"/>
      <c r="AC25" s="145"/>
      <c r="AD25" s="145"/>
      <c r="AE25" s="145"/>
      <c r="AF25" s="145"/>
      <c r="AG25" s="145"/>
      <c r="AH25" s="145"/>
      <c r="AI25" s="145"/>
    </row>
    <row r="26" spans="2:35" s="117" customFormat="1" ht="15.75" x14ac:dyDescent="0.3">
      <c r="B26" s="370" t="e">
        <f>VLOOKUP(C26,[1]!Companies[#Data],3,FALSE)</f>
        <v>#REF!</v>
      </c>
      <c r="C26" s="314" t="s">
        <v>619</v>
      </c>
      <c r="D26" s="314" t="s">
        <v>599</v>
      </c>
      <c r="E26" s="314" t="s">
        <v>777</v>
      </c>
      <c r="F26" s="314" t="s">
        <v>50</v>
      </c>
      <c r="G26" s="314" t="s">
        <v>663</v>
      </c>
      <c r="H26" s="314"/>
      <c r="I26" s="314"/>
      <c r="J26" s="371"/>
      <c r="K26" s="314" t="s">
        <v>50</v>
      </c>
      <c r="L26" s="314">
        <v>4626853.43</v>
      </c>
      <c r="M26" s="314" t="s">
        <v>841</v>
      </c>
      <c r="N26" s="314"/>
      <c r="O26" s="314" t="s">
        <v>50</v>
      </c>
      <c r="S26" s="145"/>
      <c r="T26" s="145"/>
      <c r="U26" s="145"/>
      <c r="V26" s="145"/>
      <c r="W26" s="145"/>
      <c r="X26" s="145"/>
      <c r="Y26" s="145"/>
      <c r="Z26" s="145"/>
      <c r="AA26" s="145"/>
      <c r="AB26" s="145"/>
      <c r="AC26" s="145"/>
      <c r="AD26" s="145"/>
      <c r="AE26" s="145"/>
      <c r="AF26" s="145"/>
      <c r="AG26" s="145"/>
      <c r="AH26" s="145"/>
      <c r="AI26" s="145"/>
    </row>
    <row r="27" spans="2:35" s="117" customFormat="1" ht="15.75" x14ac:dyDescent="0.3">
      <c r="B27" s="370" t="e">
        <f>VLOOKUP(C27,[1]!Companies[#Data],3,FALSE)</f>
        <v>#REF!</v>
      </c>
      <c r="C27" s="314" t="s">
        <v>621</v>
      </c>
      <c r="D27" s="314" t="s">
        <v>599</v>
      </c>
      <c r="E27" s="314" t="s">
        <v>822</v>
      </c>
      <c r="F27" s="314" t="s">
        <v>50</v>
      </c>
      <c r="G27" s="314" t="s">
        <v>663</v>
      </c>
      <c r="H27" s="314"/>
      <c r="I27" s="314"/>
      <c r="J27" s="371"/>
      <c r="K27" s="314" t="s">
        <v>50</v>
      </c>
      <c r="L27" s="314">
        <v>190727.96900249997</v>
      </c>
      <c r="M27" s="314" t="s">
        <v>841</v>
      </c>
      <c r="N27" s="314"/>
      <c r="O27" s="314" t="s">
        <v>663</v>
      </c>
      <c r="S27" s="145"/>
      <c r="T27" s="145"/>
      <c r="U27" s="145"/>
      <c r="V27" s="145"/>
      <c r="W27" s="145"/>
      <c r="X27" s="145"/>
      <c r="Y27" s="145"/>
      <c r="Z27" s="145"/>
      <c r="AA27" s="145"/>
      <c r="AB27" s="145"/>
      <c r="AC27" s="145"/>
      <c r="AD27" s="145"/>
      <c r="AE27" s="145"/>
      <c r="AF27" s="145"/>
      <c r="AG27" s="145"/>
      <c r="AH27" s="145"/>
      <c r="AI27" s="145"/>
    </row>
    <row r="28" spans="2:35" s="117" customFormat="1" ht="15.75" x14ac:dyDescent="0.3">
      <c r="B28" s="370" t="e">
        <f>VLOOKUP(C28,[1]!Companies[#Data],3,FALSE)</f>
        <v>#REF!</v>
      </c>
      <c r="C28" s="314" t="s">
        <v>621</v>
      </c>
      <c r="D28" s="314" t="s">
        <v>599</v>
      </c>
      <c r="E28" s="314" t="s">
        <v>777</v>
      </c>
      <c r="F28" s="314" t="s">
        <v>50</v>
      </c>
      <c r="G28" s="314" t="s">
        <v>663</v>
      </c>
      <c r="H28" s="314"/>
      <c r="I28" s="314"/>
      <c r="J28" s="371"/>
      <c r="K28" s="314" t="s">
        <v>50</v>
      </c>
      <c r="L28" s="314">
        <v>110673.26649522527</v>
      </c>
      <c r="M28" s="314" t="s">
        <v>841</v>
      </c>
      <c r="N28" s="314"/>
      <c r="O28" s="314" t="s">
        <v>663</v>
      </c>
      <c r="S28" s="145"/>
      <c r="T28" s="145"/>
      <c r="U28" s="145"/>
      <c r="V28" s="145"/>
      <c r="W28" s="145"/>
      <c r="X28" s="145"/>
      <c r="Y28" s="145"/>
      <c r="Z28" s="145"/>
      <c r="AA28" s="145"/>
      <c r="AB28" s="145"/>
      <c r="AC28" s="145"/>
      <c r="AD28" s="145"/>
      <c r="AE28" s="145"/>
      <c r="AF28" s="145"/>
      <c r="AG28" s="145"/>
      <c r="AH28" s="145"/>
      <c r="AI28" s="145"/>
    </row>
    <row r="29" spans="2:35" s="117" customFormat="1" ht="15.75" x14ac:dyDescent="0.3">
      <c r="B29" s="370" t="e">
        <f>VLOOKUP(C29,[1]!Companies[#Data],3,FALSE)</f>
        <v>#REF!</v>
      </c>
      <c r="C29" s="314" t="s">
        <v>625</v>
      </c>
      <c r="D29" s="314" t="s">
        <v>599</v>
      </c>
      <c r="E29" s="314" t="s">
        <v>822</v>
      </c>
      <c r="F29" s="314" t="s">
        <v>50</v>
      </c>
      <c r="G29" s="314" t="s">
        <v>663</v>
      </c>
      <c r="H29" s="314"/>
      <c r="I29" s="314"/>
      <c r="J29" s="371"/>
      <c r="K29" s="314" t="s">
        <v>50</v>
      </c>
      <c r="L29" s="314">
        <v>4109.9909770499999</v>
      </c>
      <c r="M29" s="314" t="s">
        <v>841</v>
      </c>
      <c r="N29" s="314"/>
      <c r="O29" s="314" t="s">
        <v>663</v>
      </c>
      <c r="S29" s="145"/>
      <c r="T29" s="145"/>
      <c r="U29" s="145"/>
      <c r="V29" s="145"/>
      <c r="W29" s="145"/>
      <c r="X29" s="145"/>
      <c r="Y29" s="145"/>
      <c r="Z29" s="145"/>
      <c r="AA29" s="145"/>
      <c r="AB29" s="145"/>
      <c r="AC29" s="145"/>
      <c r="AD29" s="145"/>
      <c r="AE29" s="145"/>
      <c r="AF29" s="145"/>
      <c r="AG29" s="145"/>
      <c r="AH29" s="145"/>
      <c r="AI29" s="145"/>
    </row>
    <row r="30" spans="2:35" s="117" customFormat="1" ht="15.75" x14ac:dyDescent="0.3">
      <c r="B30" s="370" t="e">
        <f>VLOOKUP(C30,[1]!Companies[#Data],3,FALSE)</f>
        <v>#REF!</v>
      </c>
      <c r="C30" s="314" t="s">
        <v>625</v>
      </c>
      <c r="D30" s="314" t="s">
        <v>599</v>
      </c>
      <c r="E30" s="314" t="s">
        <v>777</v>
      </c>
      <c r="F30" s="314" t="s">
        <v>50</v>
      </c>
      <c r="G30" s="314" t="s">
        <v>663</v>
      </c>
      <c r="H30" s="314"/>
      <c r="I30" s="314"/>
      <c r="J30" s="371"/>
      <c r="K30" s="314" t="s">
        <v>50</v>
      </c>
      <c r="L30" s="314">
        <v>1027.4977442625004</v>
      </c>
      <c r="M30" s="314" t="s">
        <v>841</v>
      </c>
      <c r="N30" s="314"/>
      <c r="O30" s="314" t="s">
        <v>663</v>
      </c>
      <c r="S30" s="145"/>
      <c r="T30" s="145"/>
      <c r="U30" s="145"/>
      <c r="V30" s="145"/>
      <c r="W30" s="145"/>
      <c r="X30" s="145"/>
      <c r="Y30" s="145"/>
      <c r="Z30" s="145"/>
      <c r="AA30" s="145"/>
      <c r="AB30" s="145"/>
      <c r="AC30" s="145"/>
      <c r="AD30" s="145"/>
      <c r="AE30" s="145"/>
      <c r="AF30" s="145"/>
      <c r="AG30" s="145"/>
      <c r="AH30" s="145"/>
      <c r="AI30" s="145"/>
    </row>
    <row r="31" spans="2:35" s="117" customFormat="1" ht="15.75" x14ac:dyDescent="0.3">
      <c r="B31" s="370" t="e">
        <f>VLOOKUP(C31,[1]!Companies[#Data],3,FALSE)</f>
        <v>#REF!</v>
      </c>
      <c r="C31" s="314" t="s">
        <v>605</v>
      </c>
      <c r="D31" s="314" t="s">
        <v>593</v>
      </c>
      <c r="E31" s="314" t="s">
        <v>825</v>
      </c>
      <c r="F31" s="314" t="s">
        <v>663</v>
      </c>
      <c r="G31" s="314" t="s">
        <v>663</v>
      </c>
      <c r="H31" s="314"/>
      <c r="I31" s="314" t="s">
        <v>673</v>
      </c>
      <c r="J31" s="371">
        <v>480675510</v>
      </c>
      <c r="K31" s="314" t="s">
        <v>663</v>
      </c>
      <c r="L31" s="314"/>
      <c r="M31" s="314"/>
      <c r="N31" s="314"/>
      <c r="O31" s="314" t="s">
        <v>50</v>
      </c>
      <c r="S31" s="145"/>
      <c r="T31" s="145"/>
      <c r="U31" s="145"/>
      <c r="V31" s="145"/>
      <c r="W31" s="145"/>
      <c r="X31" s="145"/>
      <c r="Y31" s="145"/>
      <c r="Z31" s="145"/>
      <c r="AA31" s="145"/>
      <c r="AB31" s="145"/>
      <c r="AC31" s="145"/>
      <c r="AD31" s="145"/>
      <c r="AE31" s="145"/>
      <c r="AF31" s="145"/>
      <c r="AG31" s="145"/>
      <c r="AH31" s="145"/>
      <c r="AI31" s="145"/>
    </row>
    <row r="32" spans="2:35" s="117" customFormat="1" ht="15.75" x14ac:dyDescent="0.3">
      <c r="B32" s="370" t="e">
        <f>VLOOKUP(C32,[1]!Companies[#Data],3,FALSE)</f>
        <v>#REF!</v>
      </c>
      <c r="C32" s="314" t="s">
        <v>605</v>
      </c>
      <c r="D32" s="314" t="s">
        <v>593</v>
      </c>
      <c r="E32" s="314" t="s">
        <v>826</v>
      </c>
      <c r="F32" s="314" t="s">
        <v>663</v>
      </c>
      <c r="G32" s="314" t="s">
        <v>663</v>
      </c>
      <c r="H32" s="314"/>
      <c r="I32" s="314" t="s">
        <v>673</v>
      </c>
      <c r="J32" s="371">
        <v>994512532047.75</v>
      </c>
      <c r="K32" s="314" t="s">
        <v>663</v>
      </c>
      <c r="L32" s="314"/>
      <c r="M32" s="314"/>
      <c r="N32" s="314"/>
      <c r="O32" s="314" t="s">
        <v>50</v>
      </c>
      <c r="S32" s="145"/>
      <c r="T32" s="145"/>
      <c r="U32" s="145"/>
      <c r="V32" s="145"/>
      <c r="W32" s="145"/>
      <c r="X32" s="145"/>
      <c r="Y32" s="145"/>
      <c r="Z32" s="145"/>
      <c r="AA32" s="145"/>
      <c r="AB32" s="145"/>
      <c r="AC32" s="145"/>
      <c r="AD32" s="145"/>
      <c r="AE32" s="145"/>
      <c r="AF32" s="145"/>
      <c r="AG32" s="145"/>
      <c r="AH32" s="145"/>
      <c r="AI32" s="145"/>
    </row>
    <row r="33" spans="2:35" s="117" customFormat="1" ht="15.75" x14ac:dyDescent="0.3">
      <c r="B33" s="370" t="e">
        <f>VLOOKUP(C33,[1]!Companies[#Data],3,FALSE)</f>
        <v>#REF!</v>
      </c>
      <c r="C33" s="314" t="s">
        <v>605</v>
      </c>
      <c r="D33" s="314" t="s">
        <v>596</v>
      </c>
      <c r="E33" s="314" t="s">
        <v>827</v>
      </c>
      <c r="F33" s="314" t="s">
        <v>663</v>
      </c>
      <c r="G33" s="314" t="s">
        <v>663</v>
      </c>
      <c r="H33" s="314"/>
      <c r="I33" s="314" t="s">
        <v>673</v>
      </c>
      <c r="J33" s="371">
        <v>2056380115</v>
      </c>
      <c r="K33" s="314" t="s">
        <v>663</v>
      </c>
      <c r="L33" s="314"/>
      <c r="M33" s="314"/>
      <c r="N33" s="314"/>
      <c r="O33" s="314" t="s">
        <v>50</v>
      </c>
      <c r="S33" s="145"/>
      <c r="T33" s="145"/>
      <c r="U33" s="145"/>
      <c r="V33" s="145"/>
      <c r="W33" s="145"/>
      <c r="X33" s="145"/>
      <c r="Y33" s="145"/>
      <c r="Z33" s="145"/>
      <c r="AA33" s="145"/>
      <c r="AB33" s="145"/>
      <c r="AC33" s="145"/>
      <c r="AD33" s="145"/>
      <c r="AE33" s="145"/>
      <c r="AF33" s="145"/>
      <c r="AG33" s="145"/>
      <c r="AH33" s="145"/>
      <c r="AI33" s="145"/>
    </row>
    <row r="34" spans="2:35" s="117" customFormat="1" ht="15.75" x14ac:dyDescent="0.3">
      <c r="B34" s="370" t="e">
        <f>VLOOKUP(C34,[1]!Companies[#Data],3,FALSE)</f>
        <v>#REF!</v>
      </c>
      <c r="C34" s="314" t="s">
        <v>605</v>
      </c>
      <c r="D34" s="314" t="s">
        <v>596</v>
      </c>
      <c r="E34" s="314" t="s">
        <v>828</v>
      </c>
      <c r="F34" s="314" t="s">
        <v>663</v>
      </c>
      <c r="G34" s="314" t="s">
        <v>663</v>
      </c>
      <c r="H34" s="314"/>
      <c r="I34" s="314" t="s">
        <v>673</v>
      </c>
      <c r="J34" s="371">
        <v>52668957</v>
      </c>
      <c r="K34" s="314" t="s">
        <v>663</v>
      </c>
      <c r="L34" s="314"/>
      <c r="M34" s="314"/>
      <c r="N34" s="314"/>
      <c r="O34" s="314" t="s">
        <v>50</v>
      </c>
      <c r="S34" s="145"/>
      <c r="T34" s="145"/>
      <c r="U34" s="145"/>
      <c r="V34" s="145"/>
      <c r="W34" s="145"/>
      <c r="X34" s="145"/>
      <c r="Y34" s="145"/>
      <c r="Z34" s="145"/>
      <c r="AA34" s="145"/>
      <c r="AB34" s="145"/>
      <c r="AC34" s="145"/>
      <c r="AD34" s="145"/>
      <c r="AE34" s="145"/>
      <c r="AF34" s="145"/>
      <c r="AG34" s="145"/>
      <c r="AH34" s="145"/>
      <c r="AI34" s="145"/>
    </row>
    <row r="35" spans="2:35" s="117" customFormat="1" ht="15.75" x14ac:dyDescent="0.3">
      <c r="B35" s="370" t="e">
        <f>VLOOKUP(C35,[1]!Companies[#Data],3,FALSE)</f>
        <v>#REF!</v>
      </c>
      <c r="C35" s="314" t="s">
        <v>605</v>
      </c>
      <c r="D35" s="314" t="s">
        <v>596</v>
      </c>
      <c r="E35" s="314" t="s">
        <v>829</v>
      </c>
      <c r="F35" s="314" t="s">
        <v>663</v>
      </c>
      <c r="G35" s="314" t="s">
        <v>663</v>
      </c>
      <c r="H35" s="314"/>
      <c r="I35" s="314" t="s">
        <v>673</v>
      </c>
      <c r="J35" s="371">
        <v>312412231</v>
      </c>
      <c r="K35" s="314" t="s">
        <v>663</v>
      </c>
      <c r="L35" s="314"/>
      <c r="M35" s="314"/>
      <c r="N35" s="314"/>
      <c r="O35" s="314" t="s">
        <v>50</v>
      </c>
      <c r="S35" s="145"/>
      <c r="T35" s="145"/>
      <c r="U35" s="145"/>
      <c r="V35" s="145"/>
      <c r="W35" s="145"/>
      <c r="X35" s="145"/>
      <c r="Y35" s="145"/>
      <c r="Z35" s="145"/>
      <c r="AA35" s="145"/>
      <c r="AB35" s="145"/>
      <c r="AC35" s="145"/>
      <c r="AD35" s="145"/>
      <c r="AE35" s="145"/>
      <c r="AF35" s="145"/>
      <c r="AG35" s="145"/>
      <c r="AH35" s="145"/>
      <c r="AI35" s="145"/>
    </row>
    <row r="36" spans="2:35" s="117" customFormat="1" ht="15.75" x14ac:dyDescent="0.3">
      <c r="B36" s="370" t="e">
        <f>VLOOKUP(C36,[1]!Companies[#Data],3,FALSE)</f>
        <v>#REF!</v>
      </c>
      <c r="C36" s="314" t="s">
        <v>605</v>
      </c>
      <c r="D36" s="314" t="s">
        <v>596</v>
      </c>
      <c r="E36" s="314" t="s">
        <v>799</v>
      </c>
      <c r="F36" s="314" t="s">
        <v>663</v>
      </c>
      <c r="G36" s="314" t="s">
        <v>663</v>
      </c>
      <c r="H36" s="314"/>
      <c r="I36" s="314" t="s">
        <v>673</v>
      </c>
      <c r="J36" s="371">
        <v>15508268</v>
      </c>
      <c r="K36" s="314" t="s">
        <v>663</v>
      </c>
      <c r="L36" s="314"/>
      <c r="M36" s="314"/>
      <c r="N36" s="314"/>
      <c r="O36" s="314" t="s">
        <v>50</v>
      </c>
      <c r="S36" s="145"/>
      <c r="T36" s="145"/>
      <c r="U36" s="145"/>
      <c r="V36" s="145"/>
      <c r="W36" s="145"/>
      <c r="X36" s="145"/>
      <c r="Y36" s="145"/>
      <c r="Z36" s="145"/>
      <c r="AA36" s="145"/>
      <c r="AB36" s="145"/>
      <c r="AC36" s="145"/>
      <c r="AD36" s="145"/>
      <c r="AE36" s="145"/>
      <c r="AF36" s="145"/>
      <c r="AG36" s="145"/>
      <c r="AH36" s="145"/>
      <c r="AI36" s="145"/>
    </row>
    <row r="37" spans="2:35" s="117" customFormat="1" ht="15.75" x14ac:dyDescent="0.3">
      <c r="B37" s="370" t="e">
        <f>VLOOKUP(C37,[1]!Companies[#Data],3,FALSE)</f>
        <v>#REF!</v>
      </c>
      <c r="C37" s="314" t="s">
        <v>605</v>
      </c>
      <c r="D37" s="314" t="s">
        <v>596</v>
      </c>
      <c r="E37" s="314" t="s">
        <v>802</v>
      </c>
      <c r="F37" s="314" t="s">
        <v>663</v>
      </c>
      <c r="G37" s="314" t="s">
        <v>663</v>
      </c>
      <c r="H37" s="314"/>
      <c r="I37" s="314" t="s">
        <v>673</v>
      </c>
      <c r="J37" s="371">
        <v>3831299</v>
      </c>
      <c r="K37" s="314" t="s">
        <v>663</v>
      </c>
      <c r="L37" s="314"/>
      <c r="M37" s="314"/>
      <c r="N37" s="314"/>
      <c r="O37" s="314" t="s">
        <v>50</v>
      </c>
      <c r="S37" s="145"/>
      <c r="T37" s="145"/>
      <c r="U37" s="145"/>
      <c r="V37" s="145"/>
      <c r="W37" s="145"/>
      <c r="X37" s="145"/>
      <c r="Y37" s="145"/>
      <c r="Z37" s="145"/>
      <c r="AA37" s="145"/>
      <c r="AB37" s="145"/>
      <c r="AC37" s="145"/>
      <c r="AD37" s="145"/>
      <c r="AE37" s="145"/>
      <c r="AF37" s="145"/>
      <c r="AG37" s="145"/>
      <c r="AH37" s="145"/>
      <c r="AI37" s="145"/>
    </row>
    <row r="38" spans="2:35" s="117" customFormat="1" ht="15.75" x14ac:dyDescent="0.3">
      <c r="B38" s="370" t="e">
        <f>VLOOKUP(C38,[1]!Companies[#Data],3,FALSE)</f>
        <v>#REF!</v>
      </c>
      <c r="C38" s="314" t="s">
        <v>605</v>
      </c>
      <c r="D38" s="314" t="s">
        <v>596</v>
      </c>
      <c r="E38" s="314" t="s">
        <v>803</v>
      </c>
      <c r="F38" s="314" t="s">
        <v>663</v>
      </c>
      <c r="G38" s="314" t="s">
        <v>663</v>
      </c>
      <c r="H38" s="314"/>
      <c r="I38" s="314" t="s">
        <v>673</v>
      </c>
      <c r="J38" s="371">
        <v>3000000</v>
      </c>
      <c r="K38" s="314" t="s">
        <v>663</v>
      </c>
      <c r="L38" s="314"/>
      <c r="M38" s="314"/>
      <c r="N38" s="314"/>
      <c r="O38" s="314" t="s">
        <v>50</v>
      </c>
      <c r="S38" s="145"/>
      <c r="T38" s="145"/>
      <c r="U38" s="145"/>
      <c r="V38" s="145"/>
      <c r="W38" s="145"/>
      <c r="X38" s="145"/>
      <c r="Y38" s="145"/>
      <c r="Z38" s="145"/>
      <c r="AA38" s="145"/>
      <c r="AB38" s="145"/>
      <c r="AC38" s="145"/>
      <c r="AD38" s="145"/>
      <c r="AE38" s="145"/>
      <c r="AF38" s="145"/>
      <c r="AG38" s="145"/>
      <c r="AH38" s="145"/>
      <c r="AI38" s="145"/>
    </row>
    <row r="39" spans="2:35" s="117" customFormat="1" ht="15.75" x14ac:dyDescent="0.3">
      <c r="B39" s="370" t="e">
        <f>VLOOKUP(C39,[1]!Companies[#Data],3,FALSE)</f>
        <v>#REF!</v>
      </c>
      <c r="C39" s="314" t="s">
        <v>605</v>
      </c>
      <c r="D39" s="314" t="s">
        <v>596</v>
      </c>
      <c r="E39" s="314" t="s">
        <v>830</v>
      </c>
      <c r="F39" s="314" t="s">
        <v>663</v>
      </c>
      <c r="G39" s="314" t="s">
        <v>663</v>
      </c>
      <c r="H39" s="314"/>
      <c r="I39" s="314" t="s">
        <v>673</v>
      </c>
      <c r="J39" s="371">
        <v>53253011</v>
      </c>
      <c r="K39" s="314" t="s">
        <v>663</v>
      </c>
      <c r="L39" s="314"/>
      <c r="M39" s="314"/>
      <c r="N39" s="314"/>
      <c r="O39" s="314" t="s">
        <v>50</v>
      </c>
      <c r="S39" s="145"/>
      <c r="T39" s="145"/>
      <c r="U39" s="145"/>
      <c r="V39" s="145"/>
      <c r="W39" s="145"/>
      <c r="X39" s="145"/>
      <c r="Y39" s="145"/>
      <c r="Z39" s="145"/>
      <c r="AA39" s="145"/>
      <c r="AB39" s="145"/>
      <c r="AC39" s="145"/>
      <c r="AD39" s="145"/>
      <c r="AE39" s="145"/>
      <c r="AF39" s="145"/>
      <c r="AG39" s="145"/>
      <c r="AH39" s="145"/>
      <c r="AI39" s="145"/>
    </row>
    <row r="40" spans="2:35" s="117" customFormat="1" ht="15.75" x14ac:dyDescent="0.3">
      <c r="B40" s="370" t="e">
        <f>VLOOKUP(C40,[1]!Companies[#Data],3,FALSE)</f>
        <v>#REF!</v>
      </c>
      <c r="C40" s="314" t="s">
        <v>605</v>
      </c>
      <c r="D40" s="314" t="s">
        <v>597</v>
      </c>
      <c r="E40" s="314" t="s">
        <v>831</v>
      </c>
      <c r="F40" s="314" t="s">
        <v>663</v>
      </c>
      <c r="G40" s="314" t="s">
        <v>663</v>
      </c>
      <c r="H40" s="314"/>
      <c r="I40" s="314" t="s">
        <v>673</v>
      </c>
      <c r="J40" s="371">
        <v>63425117</v>
      </c>
      <c r="K40" s="314" t="s">
        <v>663</v>
      </c>
      <c r="L40" s="314"/>
      <c r="M40" s="314"/>
      <c r="N40" s="314"/>
      <c r="O40" s="314" t="s">
        <v>50</v>
      </c>
      <c r="S40" s="145"/>
      <c r="T40" s="145"/>
      <c r="U40" s="145"/>
      <c r="V40" s="145"/>
      <c r="W40" s="145"/>
      <c r="X40" s="145"/>
      <c r="Y40" s="145"/>
      <c r="Z40" s="145"/>
      <c r="AA40" s="145"/>
      <c r="AB40" s="145"/>
      <c r="AC40" s="145"/>
      <c r="AD40" s="145"/>
      <c r="AE40" s="145"/>
      <c r="AF40" s="145"/>
      <c r="AG40" s="145"/>
      <c r="AH40" s="145"/>
      <c r="AI40" s="145"/>
    </row>
    <row r="41" spans="2:35" s="117" customFormat="1" ht="15.75" x14ac:dyDescent="0.3">
      <c r="B41" s="370" t="e">
        <f>VLOOKUP(C41,[1]!Companies[#Data],3,FALSE)</f>
        <v>#REF!</v>
      </c>
      <c r="C41" s="314" t="s">
        <v>605</v>
      </c>
      <c r="D41" s="314" t="s">
        <v>597</v>
      </c>
      <c r="E41" s="314" t="s">
        <v>815</v>
      </c>
      <c r="F41" s="314" t="s">
        <v>663</v>
      </c>
      <c r="G41" s="314" t="s">
        <v>663</v>
      </c>
      <c r="H41" s="314"/>
      <c r="I41" s="314" t="s">
        <v>673</v>
      </c>
      <c r="J41" s="371">
        <v>4737840</v>
      </c>
      <c r="K41" s="314" t="s">
        <v>663</v>
      </c>
      <c r="L41" s="314"/>
      <c r="M41" s="314"/>
      <c r="N41" s="314"/>
      <c r="O41" s="314" t="s">
        <v>50</v>
      </c>
      <c r="S41" s="145"/>
      <c r="T41" s="145"/>
      <c r="U41" s="145"/>
      <c r="V41" s="145"/>
      <c r="W41" s="145"/>
      <c r="X41" s="145"/>
      <c r="Y41" s="145"/>
      <c r="Z41" s="145"/>
      <c r="AA41" s="145"/>
      <c r="AB41" s="145"/>
      <c r="AC41" s="145"/>
      <c r="AD41" s="145"/>
      <c r="AE41" s="145"/>
      <c r="AF41" s="145"/>
      <c r="AG41" s="145"/>
      <c r="AH41" s="145"/>
      <c r="AI41" s="145"/>
    </row>
    <row r="42" spans="2:35" s="117" customFormat="1" ht="15.75" x14ac:dyDescent="0.3">
      <c r="B42" s="370" t="e">
        <f>VLOOKUP(C42,[1]!Companies[#Data],3,FALSE)</f>
        <v>#REF!</v>
      </c>
      <c r="C42" s="314" t="s">
        <v>605</v>
      </c>
      <c r="D42" s="314" t="s">
        <v>597</v>
      </c>
      <c r="E42" s="314" t="s">
        <v>817</v>
      </c>
      <c r="F42" s="314" t="s">
        <v>663</v>
      </c>
      <c r="G42" s="314" t="s">
        <v>663</v>
      </c>
      <c r="H42" s="314"/>
      <c r="I42" s="314" t="s">
        <v>673</v>
      </c>
      <c r="J42" s="371">
        <v>54666043</v>
      </c>
      <c r="K42" s="314" t="s">
        <v>663</v>
      </c>
      <c r="L42" s="314"/>
      <c r="M42" s="314"/>
      <c r="N42" s="314"/>
      <c r="O42" s="314" t="s">
        <v>50</v>
      </c>
      <c r="S42" s="145"/>
      <c r="T42" s="145"/>
      <c r="U42" s="145"/>
      <c r="V42" s="145"/>
      <c r="W42" s="145"/>
      <c r="X42" s="145"/>
      <c r="Y42" s="145"/>
      <c r="Z42" s="145"/>
      <c r="AA42" s="145"/>
      <c r="AB42" s="145"/>
      <c r="AC42" s="145"/>
      <c r="AD42" s="145"/>
      <c r="AE42" s="145"/>
      <c r="AF42" s="145"/>
      <c r="AG42" s="145"/>
      <c r="AH42" s="145"/>
      <c r="AI42" s="145"/>
    </row>
    <row r="43" spans="2:35" s="117" customFormat="1" ht="15.75" x14ac:dyDescent="0.3">
      <c r="B43" s="370" t="e">
        <f>VLOOKUP(C43,[1]!Companies[#Data],3,FALSE)</f>
        <v>#REF!</v>
      </c>
      <c r="C43" s="314" t="s">
        <v>605</v>
      </c>
      <c r="D43" s="314" t="s">
        <v>597</v>
      </c>
      <c r="E43" s="314" t="s">
        <v>832</v>
      </c>
      <c r="F43" s="314" t="s">
        <v>663</v>
      </c>
      <c r="G43" s="314" t="s">
        <v>663</v>
      </c>
      <c r="H43" s="314"/>
      <c r="I43" s="314" t="s">
        <v>673</v>
      </c>
      <c r="J43" s="371">
        <v>106200</v>
      </c>
      <c r="K43" s="314" t="s">
        <v>663</v>
      </c>
      <c r="L43" s="314"/>
      <c r="M43" s="314"/>
      <c r="N43" s="314"/>
      <c r="O43" s="314" t="s">
        <v>50</v>
      </c>
      <c r="S43" s="145"/>
      <c r="T43" s="145"/>
      <c r="U43" s="145"/>
      <c r="V43" s="145"/>
      <c r="W43" s="145"/>
      <c r="X43" s="145"/>
      <c r="Y43" s="145"/>
      <c r="Z43" s="145"/>
      <c r="AA43" s="145"/>
      <c r="AB43" s="145"/>
      <c r="AC43" s="145"/>
      <c r="AD43" s="145"/>
      <c r="AE43" s="145"/>
      <c r="AF43" s="145"/>
      <c r="AG43" s="145"/>
      <c r="AH43" s="145"/>
      <c r="AI43" s="145"/>
    </row>
    <row r="44" spans="2:35" s="117" customFormat="1" ht="15.75" x14ac:dyDescent="0.3">
      <c r="B44" s="370" t="e">
        <f>VLOOKUP(C44,[1]!Companies[#Data],3,FALSE)</f>
        <v>#REF!</v>
      </c>
      <c r="C44" s="314" t="s">
        <v>605</v>
      </c>
      <c r="D44" s="314" t="s">
        <v>597</v>
      </c>
      <c r="E44" s="314" t="s">
        <v>811</v>
      </c>
      <c r="F44" s="314" t="s">
        <v>663</v>
      </c>
      <c r="G44" s="314" t="s">
        <v>663</v>
      </c>
      <c r="H44" s="314"/>
      <c r="I44" s="314" t="s">
        <v>673</v>
      </c>
      <c r="J44" s="371">
        <v>8131981</v>
      </c>
      <c r="K44" s="314" t="s">
        <v>663</v>
      </c>
      <c r="L44" s="314"/>
      <c r="M44" s="314"/>
      <c r="N44" s="314"/>
      <c r="O44" s="314" t="s">
        <v>50</v>
      </c>
      <c r="S44" s="145"/>
      <c r="T44" s="145"/>
      <c r="U44" s="145"/>
      <c r="V44" s="145"/>
      <c r="W44" s="145"/>
      <c r="X44" s="145"/>
      <c r="Y44" s="145"/>
      <c r="Z44" s="145"/>
      <c r="AA44" s="145"/>
      <c r="AB44" s="145"/>
      <c r="AC44" s="145"/>
      <c r="AD44" s="145"/>
      <c r="AE44" s="145"/>
      <c r="AF44" s="145"/>
      <c r="AG44" s="145"/>
      <c r="AH44" s="145"/>
      <c r="AI44" s="145"/>
    </row>
    <row r="45" spans="2:35" s="117" customFormat="1" ht="15.75" x14ac:dyDescent="0.3">
      <c r="B45" s="370" t="e">
        <f>VLOOKUP(C45,[1]!Companies[#Data],3,FALSE)</f>
        <v>#REF!</v>
      </c>
      <c r="C45" s="314" t="s">
        <v>608</v>
      </c>
      <c r="D45" s="314" t="s">
        <v>596</v>
      </c>
      <c r="E45" s="314" t="s">
        <v>794</v>
      </c>
      <c r="F45" s="314" t="s">
        <v>663</v>
      </c>
      <c r="G45" s="314" t="s">
        <v>663</v>
      </c>
      <c r="H45" s="314"/>
      <c r="I45" s="314" t="s">
        <v>673</v>
      </c>
      <c r="J45" s="371">
        <v>5000000</v>
      </c>
      <c r="K45" s="314" t="s">
        <v>663</v>
      </c>
      <c r="L45" s="314"/>
      <c r="M45" s="314"/>
      <c r="N45" s="314"/>
      <c r="O45" s="314" t="s">
        <v>50</v>
      </c>
      <c r="S45" s="145"/>
      <c r="T45" s="145"/>
      <c r="U45" s="145"/>
      <c r="V45" s="145"/>
      <c r="W45" s="145"/>
      <c r="X45" s="145"/>
      <c r="Y45" s="145"/>
      <c r="Z45" s="145"/>
      <c r="AA45" s="145"/>
      <c r="AB45" s="145"/>
      <c r="AC45" s="145"/>
      <c r="AD45" s="145"/>
      <c r="AE45" s="145"/>
      <c r="AF45" s="145"/>
      <c r="AG45" s="145"/>
      <c r="AH45" s="145"/>
      <c r="AI45" s="145"/>
    </row>
    <row r="46" spans="2:35" s="117" customFormat="1" ht="15.75" x14ac:dyDescent="0.3">
      <c r="B46" s="370" t="e">
        <f>VLOOKUP(C46,[1]!Companies[#Data],3,FALSE)</f>
        <v>#REF!</v>
      </c>
      <c r="C46" s="314" t="s">
        <v>608</v>
      </c>
      <c r="D46" s="314" t="s">
        <v>596</v>
      </c>
      <c r="E46" s="314" t="s">
        <v>827</v>
      </c>
      <c r="F46" s="314" t="s">
        <v>663</v>
      </c>
      <c r="G46" s="314" t="s">
        <v>663</v>
      </c>
      <c r="H46" s="314"/>
      <c r="I46" s="314" t="s">
        <v>673</v>
      </c>
      <c r="J46" s="371">
        <v>345770882</v>
      </c>
      <c r="K46" s="314" t="s">
        <v>663</v>
      </c>
      <c r="L46" s="314"/>
      <c r="M46" s="314"/>
      <c r="N46" s="314"/>
      <c r="O46" s="314" t="s">
        <v>50</v>
      </c>
      <c r="S46" s="145"/>
      <c r="T46" s="145"/>
      <c r="U46" s="145"/>
      <c r="V46" s="145"/>
      <c r="W46" s="145"/>
      <c r="X46" s="145"/>
      <c r="Y46" s="145"/>
      <c r="Z46" s="145"/>
      <c r="AA46" s="145"/>
      <c r="AB46" s="145"/>
      <c r="AC46" s="145"/>
      <c r="AD46" s="145"/>
      <c r="AE46" s="145"/>
      <c r="AF46" s="145"/>
      <c r="AG46" s="145"/>
      <c r="AH46" s="145"/>
      <c r="AI46" s="145"/>
    </row>
    <row r="47" spans="2:35" s="117" customFormat="1" ht="15.75" x14ac:dyDescent="0.3">
      <c r="B47" s="370" t="e">
        <f>VLOOKUP(C47,[1]!Companies[#Data],3,FALSE)</f>
        <v>#REF!</v>
      </c>
      <c r="C47" s="314" t="s">
        <v>608</v>
      </c>
      <c r="D47" s="314" t="s">
        <v>596</v>
      </c>
      <c r="E47" s="314" t="s">
        <v>800</v>
      </c>
      <c r="F47" s="314" t="s">
        <v>663</v>
      </c>
      <c r="G47" s="314" t="s">
        <v>663</v>
      </c>
      <c r="H47" s="314"/>
      <c r="I47" s="314" t="s">
        <v>673</v>
      </c>
      <c r="J47" s="371">
        <v>5727975</v>
      </c>
      <c r="K47" s="314" t="s">
        <v>663</v>
      </c>
      <c r="L47" s="314"/>
      <c r="M47" s="314"/>
      <c r="N47" s="314"/>
      <c r="O47" s="314" t="s">
        <v>50</v>
      </c>
      <c r="S47" s="145"/>
      <c r="T47" s="145"/>
      <c r="U47" s="145"/>
      <c r="V47" s="145"/>
      <c r="W47" s="145"/>
      <c r="X47" s="145"/>
      <c r="Y47" s="145"/>
      <c r="Z47" s="145"/>
      <c r="AA47" s="145"/>
      <c r="AB47" s="145"/>
      <c r="AC47" s="145"/>
      <c r="AD47" s="145"/>
      <c r="AE47" s="145"/>
      <c r="AF47" s="145"/>
      <c r="AG47" s="145"/>
      <c r="AH47" s="145"/>
      <c r="AI47" s="145"/>
    </row>
    <row r="48" spans="2:35" s="117" customFormat="1" ht="15.75" x14ac:dyDescent="0.3">
      <c r="B48" s="370" t="e">
        <f>VLOOKUP(C48,[1]!Companies[#Data],3,FALSE)</f>
        <v>#REF!</v>
      </c>
      <c r="C48" s="314" t="s">
        <v>608</v>
      </c>
      <c r="D48" s="314" t="s">
        <v>596</v>
      </c>
      <c r="E48" s="314" t="s">
        <v>802</v>
      </c>
      <c r="F48" s="314" t="s">
        <v>663</v>
      </c>
      <c r="G48" s="314" t="s">
        <v>663</v>
      </c>
      <c r="H48" s="314"/>
      <c r="I48" s="314" t="s">
        <v>673</v>
      </c>
      <c r="J48" s="371">
        <v>724943</v>
      </c>
      <c r="K48" s="314" t="s">
        <v>663</v>
      </c>
      <c r="L48" s="314"/>
      <c r="M48" s="314"/>
      <c r="N48" s="314"/>
      <c r="O48" s="314" t="s">
        <v>50</v>
      </c>
      <c r="S48" s="145"/>
      <c r="T48" s="145"/>
      <c r="U48" s="145"/>
      <c r="V48" s="145"/>
      <c r="W48" s="145"/>
      <c r="X48" s="145"/>
      <c r="Y48" s="145"/>
      <c r="Z48" s="145"/>
      <c r="AA48" s="145"/>
      <c r="AB48" s="145"/>
      <c r="AC48" s="145"/>
      <c r="AD48" s="145"/>
      <c r="AE48" s="145"/>
      <c r="AF48" s="145"/>
      <c r="AG48" s="145"/>
      <c r="AH48" s="145"/>
      <c r="AI48" s="145"/>
    </row>
    <row r="49" spans="2:35" s="117" customFormat="1" ht="15.75" x14ac:dyDescent="0.3">
      <c r="B49" s="370" t="e">
        <f>VLOOKUP(C49,[1]!Companies[#Data],3,FALSE)</f>
        <v>#REF!</v>
      </c>
      <c r="C49" s="314" t="s">
        <v>608</v>
      </c>
      <c r="D49" s="314" t="s">
        <v>596</v>
      </c>
      <c r="E49" s="314" t="s">
        <v>830</v>
      </c>
      <c r="F49" s="314" t="s">
        <v>663</v>
      </c>
      <c r="G49" s="314" t="s">
        <v>663</v>
      </c>
      <c r="H49" s="314"/>
      <c r="I49" s="314" t="s">
        <v>673</v>
      </c>
      <c r="J49" s="371">
        <v>29550000</v>
      </c>
      <c r="K49" s="314" t="s">
        <v>663</v>
      </c>
      <c r="L49" s="314"/>
      <c r="M49" s="314"/>
      <c r="N49" s="314"/>
      <c r="O49" s="314" t="s">
        <v>50</v>
      </c>
      <c r="S49" s="145"/>
      <c r="T49" s="145"/>
      <c r="U49" s="145"/>
      <c r="V49" s="145"/>
      <c r="W49" s="145"/>
      <c r="X49" s="145"/>
      <c r="Y49" s="145"/>
      <c r="Z49" s="145"/>
      <c r="AA49" s="145"/>
      <c r="AB49" s="145"/>
      <c r="AC49" s="145"/>
      <c r="AD49" s="145"/>
      <c r="AE49" s="145"/>
      <c r="AF49" s="145"/>
      <c r="AG49" s="145"/>
      <c r="AH49" s="145"/>
      <c r="AI49" s="145"/>
    </row>
    <row r="50" spans="2:35" s="117" customFormat="1" ht="15.75" x14ac:dyDescent="0.3">
      <c r="B50" s="370" t="e">
        <f>VLOOKUP(C50,[1]!Companies[#Data],3,FALSE)</f>
        <v>#REF!</v>
      </c>
      <c r="C50" s="314" t="s">
        <v>608</v>
      </c>
      <c r="D50" s="314" t="s">
        <v>596</v>
      </c>
      <c r="E50" s="314" t="s">
        <v>804</v>
      </c>
      <c r="F50" s="314" t="s">
        <v>663</v>
      </c>
      <c r="G50" s="314" t="s">
        <v>663</v>
      </c>
      <c r="H50" s="314"/>
      <c r="I50" s="314" t="s">
        <v>673</v>
      </c>
      <c r="J50" s="371">
        <v>128000</v>
      </c>
      <c r="K50" s="314" t="s">
        <v>663</v>
      </c>
      <c r="L50" s="314"/>
      <c r="M50" s="314"/>
      <c r="N50" s="314"/>
      <c r="O50" s="314" t="s">
        <v>50</v>
      </c>
      <c r="S50" s="145"/>
      <c r="T50" s="145"/>
      <c r="U50" s="145"/>
      <c r="V50" s="145"/>
      <c r="W50" s="145"/>
      <c r="X50" s="145"/>
      <c r="Y50" s="145"/>
      <c r="Z50" s="145"/>
      <c r="AA50" s="145"/>
      <c r="AB50" s="145"/>
      <c r="AC50" s="145"/>
      <c r="AD50" s="145"/>
      <c r="AE50" s="145"/>
      <c r="AF50" s="145"/>
      <c r="AG50" s="145"/>
      <c r="AH50" s="145"/>
      <c r="AI50" s="145"/>
    </row>
    <row r="51" spans="2:35" s="117" customFormat="1" ht="15.75" x14ac:dyDescent="0.3">
      <c r="B51" s="370" t="e">
        <f>VLOOKUP(C51,[1]!Companies[#Data],3,FALSE)</f>
        <v>#REF!</v>
      </c>
      <c r="C51" s="314" t="s">
        <v>608</v>
      </c>
      <c r="D51" s="314" t="s">
        <v>596</v>
      </c>
      <c r="E51" s="314" t="s">
        <v>791</v>
      </c>
      <c r="F51" s="314" t="s">
        <v>663</v>
      </c>
      <c r="G51" s="314" t="s">
        <v>663</v>
      </c>
      <c r="H51" s="314"/>
      <c r="I51" s="314" t="s">
        <v>673</v>
      </c>
      <c r="J51" s="371">
        <v>3500000</v>
      </c>
      <c r="K51" s="314" t="s">
        <v>663</v>
      </c>
      <c r="L51" s="314"/>
      <c r="M51" s="314"/>
      <c r="N51" s="314"/>
      <c r="O51" s="314" t="s">
        <v>50</v>
      </c>
      <c r="S51" s="145"/>
      <c r="T51" s="145"/>
      <c r="U51" s="145"/>
      <c r="V51" s="145"/>
      <c r="W51" s="145"/>
      <c r="X51" s="145"/>
      <c r="Y51" s="145"/>
      <c r="Z51" s="145"/>
      <c r="AA51" s="145"/>
      <c r="AB51" s="145"/>
      <c r="AC51" s="145"/>
      <c r="AD51" s="145"/>
      <c r="AE51" s="145"/>
      <c r="AF51" s="145"/>
      <c r="AG51" s="145"/>
      <c r="AH51" s="145"/>
      <c r="AI51" s="145"/>
    </row>
    <row r="52" spans="2:35" s="117" customFormat="1" ht="15.75" x14ac:dyDescent="0.3">
      <c r="B52" s="370" t="e">
        <f>VLOOKUP(C52,[1]!Companies[#Data],3,FALSE)</f>
        <v>#REF!</v>
      </c>
      <c r="C52" s="314" t="s">
        <v>608</v>
      </c>
      <c r="D52" s="314" t="s">
        <v>596</v>
      </c>
      <c r="E52" s="314" t="s">
        <v>796</v>
      </c>
      <c r="F52" s="314" t="s">
        <v>663</v>
      </c>
      <c r="G52" s="314" t="s">
        <v>663</v>
      </c>
      <c r="H52" s="314"/>
      <c r="I52" s="314" t="s">
        <v>673</v>
      </c>
      <c r="J52" s="371">
        <v>27365277</v>
      </c>
      <c r="K52" s="314" t="s">
        <v>663</v>
      </c>
      <c r="L52" s="314"/>
      <c r="M52" s="314"/>
      <c r="N52" s="314"/>
      <c r="O52" s="314" t="s">
        <v>50</v>
      </c>
      <c r="S52" s="145"/>
      <c r="T52" s="145"/>
      <c r="U52" s="145"/>
      <c r="V52" s="145"/>
      <c r="W52" s="145"/>
      <c r="X52" s="145"/>
      <c r="Y52" s="145"/>
      <c r="Z52" s="145"/>
      <c r="AA52" s="145"/>
      <c r="AB52" s="145"/>
      <c r="AC52" s="145"/>
      <c r="AD52" s="145"/>
      <c r="AE52" s="145"/>
      <c r="AF52" s="145"/>
      <c r="AG52" s="145"/>
      <c r="AH52" s="145"/>
      <c r="AI52" s="145"/>
    </row>
    <row r="53" spans="2:35" s="117" customFormat="1" ht="15.75" x14ac:dyDescent="0.3">
      <c r="B53" s="370" t="e">
        <f>VLOOKUP(C53,[1]!Companies[#Data],3,FALSE)</f>
        <v>#REF!</v>
      </c>
      <c r="C53" s="314" t="s">
        <v>610</v>
      </c>
      <c r="D53" s="314" t="s">
        <v>593</v>
      </c>
      <c r="E53" s="314" t="s">
        <v>833</v>
      </c>
      <c r="F53" s="314" t="s">
        <v>663</v>
      </c>
      <c r="G53" s="314" t="s">
        <v>663</v>
      </c>
      <c r="H53" s="314"/>
      <c r="I53" s="314" t="s">
        <v>673</v>
      </c>
      <c r="J53" s="371">
        <v>318561845</v>
      </c>
      <c r="K53" s="314" t="s">
        <v>663</v>
      </c>
      <c r="L53" s="314"/>
      <c r="M53" s="314"/>
      <c r="N53" s="314"/>
      <c r="O53" s="314" t="s">
        <v>50</v>
      </c>
      <c r="S53" s="145"/>
      <c r="T53" s="145"/>
      <c r="U53" s="145"/>
      <c r="V53" s="145"/>
      <c r="W53" s="145"/>
      <c r="X53" s="145"/>
      <c r="Y53" s="145"/>
      <c r="Z53" s="145"/>
      <c r="AA53" s="145"/>
      <c r="AB53" s="145"/>
      <c r="AC53" s="145"/>
      <c r="AD53" s="145"/>
      <c r="AE53" s="145"/>
      <c r="AF53" s="145"/>
      <c r="AG53" s="145"/>
      <c r="AH53" s="145"/>
      <c r="AI53" s="145"/>
    </row>
    <row r="54" spans="2:35" s="117" customFormat="1" ht="15.75" x14ac:dyDescent="0.3">
      <c r="B54" s="370" t="e">
        <f>VLOOKUP(C54,[1]!Companies[#Data],3,FALSE)</f>
        <v>#REF!</v>
      </c>
      <c r="C54" s="314" t="s">
        <v>610</v>
      </c>
      <c r="D54" s="314" t="s">
        <v>593</v>
      </c>
      <c r="E54" s="314" t="s">
        <v>834</v>
      </c>
      <c r="F54" s="314" t="s">
        <v>663</v>
      </c>
      <c r="G54" s="314" t="s">
        <v>663</v>
      </c>
      <c r="H54" s="314"/>
      <c r="I54" s="314" t="s">
        <v>673</v>
      </c>
      <c r="J54" s="371">
        <v>13588324208</v>
      </c>
      <c r="K54" s="314" t="s">
        <v>663</v>
      </c>
      <c r="L54" s="314"/>
      <c r="M54" s="314"/>
      <c r="N54" s="314"/>
      <c r="O54" s="314" t="s">
        <v>50</v>
      </c>
      <c r="S54" s="145"/>
      <c r="T54" s="145"/>
      <c r="U54" s="145"/>
      <c r="V54" s="145"/>
      <c r="W54" s="145"/>
      <c r="X54" s="145"/>
      <c r="Y54" s="145"/>
      <c r="Z54" s="145"/>
      <c r="AA54" s="145"/>
      <c r="AB54" s="145"/>
      <c r="AC54" s="145"/>
      <c r="AD54" s="145"/>
      <c r="AE54" s="145"/>
      <c r="AF54" s="145"/>
      <c r="AG54" s="145"/>
      <c r="AH54" s="145"/>
      <c r="AI54" s="145"/>
    </row>
    <row r="55" spans="2:35" s="117" customFormat="1" ht="15.75" x14ac:dyDescent="0.3">
      <c r="B55" s="370" t="e">
        <f>VLOOKUP(C55,[1]!Companies[#Data],3,FALSE)</f>
        <v>#REF!</v>
      </c>
      <c r="C55" s="314" t="s">
        <v>610</v>
      </c>
      <c r="D55" s="314" t="s">
        <v>593</v>
      </c>
      <c r="E55" s="314" t="s">
        <v>825</v>
      </c>
      <c r="F55" s="314" t="s">
        <v>663</v>
      </c>
      <c r="G55" s="314" t="s">
        <v>663</v>
      </c>
      <c r="H55" s="314"/>
      <c r="I55" s="314" t="s">
        <v>673</v>
      </c>
      <c r="J55" s="371">
        <v>4056070187</v>
      </c>
      <c r="K55" s="314" t="s">
        <v>663</v>
      </c>
      <c r="L55" s="314"/>
      <c r="M55" s="314"/>
      <c r="N55" s="314"/>
      <c r="O55" s="314" t="s">
        <v>50</v>
      </c>
      <c r="S55" s="145"/>
      <c r="T55" s="145"/>
      <c r="U55" s="145"/>
      <c r="V55" s="145"/>
      <c r="W55" s="145"/>
      <c r="X55" s="145"/>
      <c r="Y55" s="145"/>
      <c r="Z55" s="145"/>
      <c r="AA55" s="145"/>
      <c r="AB55" s="145"/>
      <c r="AC55" s="145"/>
      <c r="AD55" s="145"/>
      <c r="AE55" s="145"/>
      <c r="AF55" s="145"/>
      <c r="AG55" s="145"/>
      <c r="AH55" s="145"/>
      <c r="AI55" s="145"/>
    </row>
    <row r="56" spans="2:35" s="117" customFormat="1" ht="15.75" x14ac:dyDescent="0.3">
      <c r="B56" s="370" t="e">
        <f>VLOOKUP(C56,[1]!Companies[#Data],3,FALSE)</f>
        <v>#REF!</v>
      </c>
      <c r="C56" s="314" t="s">
        <v>610</v>
      </c>
      <c r="D56" s="314" t="s">
        <v>593</v>
      </c>
      <c r="E56" s="314" t="s">
        <v>826</v>
      </c>
      <c r="F56" s="314" t="s">
        <v>663</v>
      </c>
      <c r="G56" s="314" t="s">
        <v>663</v>
      </c>
      <c r="H56" s="314"/>
      <c r="I56" s="314" t="s">
        <v>673</v>
      </c>
      <c r="J56" s="371">
        <v>14315048334</v>
      </c>
      <c r="K56" s="314" t="s">
        <v>663</v>
      </c>
      <c r="L56" s="314"/>
      <c r="M56" s="314"/>
      <c r="N56" s="314"/>
      <c r="O56" s="314" t="s">
        <v>50</v>
      </c>
      <c r="S56" s="145"/>
      <c r="T56" s="145"/>
      <c r="U56" s="145"/>
      <c r="V56" s="145"/>
      <c r="W56" s="145"/>
      <c r="X56" s="145"/>
      <c r="Y56" s="145"/>
      <c r="Z56" s="145"/>
      <c r="AA56" s="145"/>
      <c r="AB56" s="145"/>
      <c r="AC56" s="145"/>
      <c r="AD56" s="145"/>
      <c r="AE56" s="145"/>
      <c r="AF56" s="145"/>
      <c r="AG56" s="145"/>
      <c r="AH56" s="145"/>
      <c r="AI56" s="145"/>
    </row>
    <row r="57" spans="2:35" s="117" customFormat="1" ht="15.75" x14ac:dyDescent="0.3">
      <c r="B57" s="370" t="e">
        <f>VLOOKUP(C57,[1]!Companies[#Data],3,FALSE)</f>
        <v>#REF!</v>
      </c>
      <c r="C57" s="314" t="s">
        <v>610</v>
      </c>
      <c r="D57" s="314" t="s">
        <v>599</v>
      </c>
      <c r="E57" s="314" t="s">
        <v>820</v>
      </c>
      <c r="F57" s="314" t="s">
        <v>663</v>
      </c>
      <c r="G57" s="314" t="s">
        <v>663</v>
      </c>
      <c r="H57" s="314"/>
      <c r="I57" s="314" t="s">
        <v>673</v>
      </c>
      <c r="J57" s="371">
        <v>347745157</v>
      </c>
      <c r="K57" s="314" t="s">
        <v>663</v>
      </c>
      <c r="L57" s="314"/>
      <c r="M57" s="314"/>
      <c r="N57" s="314"/>
      <c r="O57" s="314" t="s">
        <v>50</v>
      </c>
      <c r="S57" s="145"/>
      <c r="T57" s="145"/>
      <c r="U57" s="145"/>
      <c r="V57" s="145"/>
      <c r="W57" s="145"/>
      <c r="X57" s="145"/>
      <c r="Y57" s="145"/>
      <c r="Z57" s="145"/>
      <c r="AA57" s="145"/>
      <c r="AB57" s="145"/>
      <c r="AC57" s="145"/>
      <c r="AD57" s="145"/>
      <c r="AE57" s="145"/>
      <c r="AF57" s="145"/>
      <c r="AG57" s="145"/>
      <c r="AH57" s="145"/>
      <c r="AI57" s="145"/>
    </row>
    <row r="58" spans="2:35" s="117" customFormat="1" ht="15.75" x14ac:dyDescent="0.3">
      <c r="B58" s="370" t="e">
        <f>VLOOKUP(C58,[1]!Companies[#Data],3,FALSE)</f>
        <v>#REF!</v>
      </c>
      <c r="C58" s="314" t="s">
        <v>610</v>
      </c>
      <c r="D58" s="314" t="s">
        <v>596</v>
      </c>
      <c r="E58" s="314" t="s">
        <v>794</v>
      </c>
      <c r="F58" s="314" t="s">
        <v>663</v>
      </c>
      <c r="G58" s="314" t="s">
        <v>663</v>
      </c>
      <c r="H58" s="314"/>
      <c r="I58" s="314" t="s">
        <v>673</v>
      </c>
      <c r="J58" s="371">
        <v>4924855285</v>
      </c>
      <c r="K58" s="314" t="s">
        <v>663</v>
      </c>
      <c r="L58" s="314"/>
      <c r="M58" s="314"/>
      <c r="N58" s="314"/>
      <c r="O58" s="314" t="s">
        <v>50</v>
      </c>
      <c r="S58" s="145"/>
      <c r="T58" s="145"/>
      <c r="U58" s="145"/>
      <c r="V58" s="145"/>
      <c r="W58" s="145"/>
      <c r="X58" s="145"/>
      <c r="Y58" s="145"/>
      <c r="Z58" s="145"/>
      <c r="AA58" s="145"/>
      <c r="AB58" s="145"/>
      <c r="AC58" s="145"/>
      <c r="AD58" s="145"/>
      <c r="AE58" s="145"/>
      <c r="AF58" s="145"/>
      <c r="AG58" s="145"/>
      <c r="AH58" s="145"/>
      <c r="AI58" s="145"/>
    </row>
    <row r="59" spans="2:35" s="117" customFormat="1" ht="15.75" x14ac:dyDescent="0.3">
      <c r="B59" s="370" t="e">
        <f>VLOOKUP(C59,[1]!Companies[#Data],3,FALSE)</f>
        <v>#REF!</v>
      </c>
      <c r="C59" s="314" t="s">
        <v>610</v>
      </c>
      <c r="D59" s="314" t="s">
        <v>596</v>
      </c>
      <c r="E59" s="314" t="s">
        <v>827</v>
      </c>
      <c r="F59" s="314" t="s">
        <v>663</v>
      </c>
      <c r="G59" s="314" t="s">
        <v>663</v>
      </c>
      <c r="H59" s="314"/>
      <c r="I59" s="314" t="s">
        <v>673</v>
      </c>
      <c r="J59" s="371">
        <v>19766037491</v>
      </c>
      <c r="K59" s="314" t="s">
        <v>663</v>
      </c>
      <c r="L59" s="314"/>
      <c r="M59" s="314"/>
      <c r="N59" s="314"/>
      <c r="O59" s="314" t="s">
        <v>50</v>
      </c>
      <c r="S59" s="145"/>
      <c r="T59" s="145"/>
      <c r="U59" s="145"/>
      <c r="V59" s="145"/>
      <c r="W59" s="145"/>
      <c r="X59" s="145"/>
      <c r="Y59" s="145"/>
      <c r="Z59" s="145"/>
      <c r="AA59" s="145"/>
      <c r="AB59" s="145"/>
      <c r="AC59" s="145"/>
      <c r="AD59" s="145"/>
      <c r="AE59" s="145"/>
      <c r="AF59" s="145"/>
      <c r="AG59" s="145"/>
      <c r="AH59" s="145"/>
      <c r="AI59" s="145"/>
    </row>
    <row r="60" spans="2:35" s="117" customFormat="1" ht="15.75" x14ac:dyDescent="0.3">
      <c r="B60" s="370" t="e">
        <f>VLOOKUP(C60,[1]!Companies[#Data],3,FALSE)</f>
        <v>#REF!</v>
      </c>
      <c r="C60" s="314" t="s">
        <v>610</v>
      </c>
      <c r="D60" s="314" t="s">
        <v>596</v>
      </c>
      <c r="E60" s="314" t="s">
        <v>829</v>
      </c>
      <c r="F60" s="314" t="s">
        <v>663</v>
      </c>
      <c r="G60" s="314" t="s">
        <v>663</v>
      </c>
      <c r="H60" s="314"/>
      <c r="I60" s="314" t="s">
        <v>673</v>
      </c>
      <c r="J60" s="371">
        <v>11587937</v>
      </c>
      <c r="K60" s="314" t="s">
        <v>663</v>
      </c>
      <c r="L60" s="314"/>
      <c r="M60" s="314"/>
      <c r="N60" s="314"/>
      <c r="O60" s="314" t="s">
        <v>50</v>
      </c>
      <c r="S60" s="145"/>
      <c r="T60" s="145"/>
      <c r="U60" s="145"/>
      <c r="V60" s="145"/>
      <c r="W60" s="145"/>
      <c r="X60" s="145"/>
      <c r="Y60" s="145"/>
      <c r="Z60" s="145"/>
      <c r="AA60" s="145"/>
      <c r="AB60" s="145"/>
      <c r="AC60" s="145"/>
      <c r="AD60" s="145"/>
      <c r="AE60" s="145"/>
      <c r="AF60" s="145"/>
      <c r="AG60" s="145"/>
      <c r="AH60" s="145"/>
      <c r="AI60" s="145"/>
    </row>
    <row r="61" spans="2:35" s="117" customFormat="1" ht="15.75" x14ac:dyDescent="0.3">
      <c r="B61" s="370" t="e">
        <f>VLOOKUP(C61,[1]!Companies[#Data],3,FALSE)</f>
        <v>#REF!</v>
      </c>
      <c r="C61" s="314" t="s">
        <v>610</v>
      </c>
      <c r="D61" s="314" t="s">
        <v>596</v>
      </c>
      <c r="E61" s="314" t="s">
        <v>799</v>
      </c>
      <c r="F61" s="314" t="s">
        <v>663</v>
      </c>
      <c r="G61" s="314" t="s">
        <v>663</v>
      </c>
      <c r="H61" s="314"/>
      <c r="I61" s="314" t="s">
        <v>673</v>
      </c>
      <c r="J61" s="371">
        <v>579392</v>
      </c>
      <c r="K61" s="314" t="s">
        <v>663</v>
      </c>
      <c r="L61" s="314"/>
      <c r="M61" s="314"/>
      <c r="N61" s="314"/>
      <c r="O61" s="314" t="s">
        <v>50</v>
      </c>
      <c r="S61" s="145"/>
      <c r="T61" s="145"/>
      <c r="U61" s="145"/>
      <c r="V61" s="145"/>
      <c r="W61" s="145"/>
      <c r="X61" s="145"/>
      <c r="Y61" s="145"/>
      <c r="Z61" s="145"/>
      <c r="AA61" s="145"/>
      <c r="AB61" s="145"/>
      <c r="AC61" s="145"/>
      <c r="AD61" s="145"/>
      <c r="AE61" s="145"/>
      <c r="AF61" s="145"/>
      <c r="AG61" s="145"/>
      <c r="AH61" s="145"/>
      <c r="AI61" s="145"/>
    </row>
    <row r="62" spans="2:35" s="117" customFormat="1" ht="15.75" x14ac:dyDescent="0.3">
      <c r="B62" s="370" t="e">
        <f>VLOOKUP(C62,[1]!Companies[#Data],3,FALSE)</f>
        <v>#REF!</v>
      </c>
      <c r="C62" s="314" t="s">
        <v>610</v>
      </c>
      <c r="D62" s="314" t="s">
        <v>596</v>
      </c>
      <c r="E62" s="314" t="s">
        <v>802</v>
      </c>
      <c r="F62" s="314" t="s">
        <v>663</v>
      </c>
      <c r="G62" s="314" t="s">
        <v>663</v>
      </c>
      <c r="H62" s="314"/>
      <c r="I62" s="314" t="s">
        <v>673</v>
      </c>
      <c r="J62" s="371">
        <v>9015000</v>
      </c>
      <c r="K62" s="314" t="s">
        <v>663</v>
      </c>
      <c r="L62" s="314"/>
      <c r="M62" s="314"/>
      <c r="N62" s="314"/>
      <c r="O62" s="314" t="s">
        <v>50</v>
      </c>
      <c r="S62" s="145"/>
      <c r="T62" s="145"/>
      <c r="U62" s="145"/>
      <c r="V62" s="145"/>
      <c r="W62" s="145"/>
      <c r="X62" s="145"/>
      <c r="Y62" s="145"/>
      <c r="Z62" s="145"/>
      <c r="AA62" s="145"/>
      <c r="AB62" s="145"/>
      <c r="AC62" s="145"/>
      <c r="AD62" s="145"/>
      <c r="AE62" s="145"/>
      <c r="AF62" s="145"/>
      <c r="AG62" s="145"/>
      <c r="AH62" s="145"/>
      <c r="AI62" s="145"/>
    </row>
    <row r="63" spans="2:35" s="117" customFormat="1" ht="15.75" x14ac:dyDescent="0.3">
      <c r="B63" s="370" t="e">
        <f>VLOOKUP(C63,[1]!Companies[#Data],3,FALSE)</f>
        <v>#REF!</v>
      </c>
      <c r="C63" s="314" t="s">
        <v>610</v>
      </c>
      <c r="D63" s="314" t="s">
        <v>596</v>
      </c>
      <c r="E63" s="314" t="s">
        <v>803</v>
      </c>
      <c r="F63" s="314" t="s">
        <v>663</v>
      </c>
      <c r="G63" s="314" t="s">
        <v>663</v>
      </c>
      <c r="H63" s="314"/>
      <c r="I63" s="314" t="s">
        <v>673</v>
      </c>
      <c r="J63" s="371">
        <v>302391729</v>
      </c>
      <c r="K63" s="314" t="s">
        <v>663</v>
      </c>
      <c r="L63" s="314"/>
      <c r="M63" s="314"/>
      <c r="N63" s="314"/>
      <c r="O63" s="314" t="s">
        <v>50</v>
      </c>
      <c r="S63" s="145"/>
      <c r="T63" s="145"/>
      <c r="U63" s="145"/>
      <c r="V63" s="145"/>
      <c r="W63" s="145"/>
      <c r="X63" s="145"/>
      <c r="Y63" s="145"/>
      <c r="Z63" s="145"/>
      <c r="AA63" s="145"/>
      <c r="AB63" s="145"/>
      <c r="AC63" s="145"/>
      <c r="AD63" s="145"/>
      <c r="AE63" s="145"/>
      <c r="AF63" s="145"/>
      <c r="AG63" s="145"/>
      <c r="AH63" s="145"/>
      <c r="AI63" s="145"/>
    </row>
    <row r="64" spans="2:35" s="117" customFormat="1" ht="15.75" x14ac:dyDescent="0.3">
      <c r="B64" s="370" t="e">
        <f>VLOOKUP(C64,[1]!Companies[#Data],3,FALSE)</f>
        <v>#REF!</v>
      </c>
      <c r="C64" s="314" t="s">
        <v>610</v>
      </c>
      <c r="D64" s="314" t="s">
        <v>596</v>
      </c>
      <c r="E64" s="314" t="s">
        <v>830</v>
      </c>
      <c r="F64" s="314" t="s">
        <v>663</v>
      </c>
      <c r="G64" s="314" t="s">
        <v>663</v>
      </c>
      <c r="H64" s="314"/>
      <c r="I64" s="314" t="s">
        <v>673</v>
      </c>
      <c r="J64" s="371">
        <v>7484912</v>
      </c>
      <c r="K64" s="314" t="s">
        <v>663</v>
      </c>
      <c r="L64" s="314"/>
      <c r="M64" s="314"/>
      <c r="N64" s="314"/>
      <c r="O64" s="314" t="s">
        <v>50</v>
      </c>
      <c r="S64" s="145"/>
      <c r="T64" s="145"/>
      <c r="U64" s="145"/>
      <c r="V64" s="145"/>
      <c r="W64" s="145"/>
      <c r="X64" s="145"/>
      <c r="Y64" s="145"/>
      <c r="Z64" s="145"/>
      <c r="AA64" s="145"/>
      <c r="AB64" s="145"/>
      <c r="AC64" s="145"/>
      <c r="AD64" s="145"/>
      <c r="AE64" s="145"/>
      <c r="AF64" s="145"/>
      <c r="AG64" s="145"/>
      <c r="AH64" s="145"/>
      <c r="AI64" s="145"/>
    </row>
    <row r="65" spans="2:35" s="117" customFormat="1" ht="15.75" x14ac:dyDescent="0.3">
      <c r="B65" s="370" t="e">
        <f>VLOOKUP(C65,[1]!Companies[#Data],3,FALSE)</f>
        <v>#REF!</v>
      </c>
      <c r="C65" s="314" t="s">
        <v>610</v>
      </c>
      <c r="D65" s="314" t="s">
        <v>596</v>
      </c>
      <c r="E65" s="314" t="s">
        <v>804</v>
      </c>
      <c r="F65" s="314" t="s">
        <v>663</v>
      </c>
      <c r="G65" s="314" t="s">
        <v>663</v>
      </c>
      <c r="H65" s="314"/>
      <c r="I65" s="314" t="s">
        <v>673</v>
      </c>
      <c r="J65" s="371">
        <v>1989600</v>
      </c>
      <c r="K65" s="314" t="s">
        <v>663</v>
      </c>
      <c r="L65" s="314"/>
      <c r="M65" s="314"/>
      <c r="N65" s="314"/>
      <c r="O65" s="314" t="s">
        <v>50</v>
      </c>
      <c r="S65" s="145"/>
      <c r="T65" s="145"/>
      <c r="U65" s="145"/>
      <c r="V65" s="145"/>
      <c r="W65" s="145"/>
      <c r="X65" s="145"/>
      <c r="Y65" s="145"/>
      <c r="Z65" s="145"/>
      <c r="AA65" s="145"/>
      <c r="AB65" s="145"/>
      <c r="AC65" s="145"/>
      <c r="AD65" s="145"/>
      <c r="AE65" s="145"/>
      <c r="AF65" s="145"/>
      <c r="AG65" s="145"/>
      <c r="AH65" s="145"/>
      <c r="AI65" s="145"/>
    </row>
    <row r="66" spans="2:35" s="117" customFormat="1" ht="15.75" x14ac:dyDescent="0.3">
      <c r="B66" s="370" t="e">
        <f>VLOOKUP(C66,[1]!Companies[#Data],3,FALSE)</f>
        <v>#REF!</v>
      </c>
      <c r="C66" s="314" t="s">
        <v>610</v>
      </c>
      <c r="D66" s="314" t="s">
        <v>596</v>
      </c>
      <c r="E66" s="314" t="s">
        <v>796</v>
      </c>
      <c r="F66" s="314" t="s">
        <v>663</v>
      </c>
      <c r="G66" s="314" t="s">
        <v>663</v>
      </c>
      <c r="H66" s="314"/>
      <c r="I66" s="314" t="s">
        <v>673</v>
      </c>
      <c r="J66" s="371">
        <v>5078959341</v>
      </c>
      <c r="K66" s="314" t="s">
        <v>663</v>
      </c>
      <c r="L66" s="314"/>
      <c r="M66" s="314"/>
      <c r="N66" s="314"/>
      <c r="O66" s="314" t="s">
        <v>50</v>
      </c>
      <c r="S66" s="145"/>
      <c r="T66" s="145"/>
      <c r="U66" s="145"/>
      <c r="V66" s="145"/>
      <c r="W66" s="145"/>
      <c r="X66" s="145"/>
      <c r="Y66" s="145"/>
      <c r="Z66" s="145"/>
      <c r="AA66" s="145"/>
      <c r="AB66" s="145"/>
      <c r="AC66" s="145"/>
      <c r="AD66" s="145"/>
      <c r="AE66" s="145"/>
      <c r="AF66" s="145"/>
      <c r="AG66" s="145"/>
      <c r="AH66" s="145"/>
      <c r="AI66" s="145"/>
    </row>
    <row r="67" spans="2:35" s="117" customFormat="1" ht="15.75" x14ac:dyDescent="0.3">
      <c r="B67" s="370" t="e">
        <f>VLOOKUP(C67,[1]!Companies[#Data],3,FALSE)</f>
        <v>#REF!</v>
      </c>
      <c r="C67" s="314" t="s">
        <v>610</v>
      </c>
      <c r="D67" s="314" t="s">
        <v>597</v>
      </c>
      <c r="E67" s="314" t="s">
        <v>831</v>
      </c>
      <c r="F67" s="314" t="s">
        <v>663</v>
      </c>
      <c r="G67" s="314" t="s">
        <v>663</v>
      </c>
      <c r="H67" s="314"/>
      <c r="I67" s="314" t="s">
        <v>673</v>
      </c>
      <c r="J67" s="371">
        <v>307305613</v>
      </c>
      <c r="K67" s="314" t="s">
        <v>663</v>
      </c>
      <c r="L67" s="314"/>
      <c r="M67" s="314"/>
      <c r="N67" s="314"/>
      <c r="O67" s="314" t="s">
        <v>50</v>
      </c>
      <c r="S67" s="145"/>
      <c r="T67" s="145"/>
      <c r="U67" s="145"/>
      <c r="V67" s="145"/>
      <c r="W67" s="145"/>
      <c r="X67" s="145"/>
      <c r="Y67" s="145"/>
      <c r="Z67" s="145"/>
      <c r="AA67" s="145"/>
      <c r="AB67" s="145"/>
      <c r="AC67" s="145"/>
      <c r="AD67" s="145"/>
      <c r="AE67" s="145"/>
      <c r="AF67" s="145"/>
      <c r="AG67" s="145"/>
      <c r="AH67" s="145"/>
      <c r="AI67" s="145"/>
    </row>
    <row r="68" spans="2:35" s="117" customFormat="1" ht="15.75" x14ac:dyDescent="0.3">
      <c r="B68" s="370" t="e">
        <f>VLOOKUP(C68,[1]!Companies[#Data],3,FALSE)</f>
        <v>#REF!</v>
      </c>
      <c r="C68" s="314" t="s">
        <v>610</v>
      </c>
      <c r="D68" s="314" t="s">
        <v>597</v>
      </c>
      <c r="E68" s="314" t="s">
        <v>815</v>
      </c>
      <c r="F68" s="314" t="s">
        <v>663</v>
      </c>
      <c r="G68" s="314" t="s">
        <v>663</v>
      </c>
      <c r="H68" s="314"/>
      <c r="I68" s="314" t="s">
        <v>673</v>
      </c>
      <c r="J68" s="371">
        <v>77114691</v>
      </c>
      <c r="K68" s="314" t="s">
        <v>663</v>
      </c>
      <c r="L68" s="314"/>
      <c r="M68" s="314"/>
      <c r="N68" s="314"/>
      <c r="O68" s="314" t="s">
        <v>50</v>
      </c>
      <c r="S68" s="145"/>
      <c r="T68" s="145"/>
      <c r="U68" s="145"/>
      <c r="V68" s="145"/>
      <c r="W68" s="145"/>
      <c r="X68" s="145"/>
      <c r="Y68" s="145"/>
      <c r="Z68" s="145"/>
      <c r="AA68" s="145"/>
      <c r="AB68" s="145"/>
      <c r="AC68" s="145"/>
      <c r="AD68" s="145"/>
      <c r="AE68" s="145"/>
      <c r="AF68" s="145"/>
      <c r="AG68" s="145"/>
      <c r="AH68" s="145"/>
      <c r="AI68" s="145"/>
    </row>
    <row r="69" spans="2:35" s="117" customFormat="1" ht="15.75" x14ac:dyDescent="0.3">
      <c r="B69" s="370" t="e">
        <f>VLOOKUP(C69,[1]!Companies[#Data],3,FALSE)</f>
        <v>#REF!</v>
      </c>
      <c r="C69" s="314" t="s">
        <v>610</v>
      </c>
      <c r="D69" s="314" t="s">
        <v>597</v>
      </c>
      <c r="E69" s="314" t="s">
        <v>817</v>
      </c>
      <c r="F69" s="314" t="s">
        <v>663</v>
      </c>
      <c r="G69" s="314" t="s">
        <v>663</v>
      </c>
      <c r="H69" s="314"/>
      <c r="I69" s="314" t="s">
        <v>673</v>
      </c>
      <c r="J69" s="371">
        <v>196788</v>
      </c>
      <c r="K69" s="314" t="s">
        <v>663</v>
      </c>
      <c r="L69" s="314"/>
      <c r="M69" s="314"/>
      <c r="N69" s="314"/>
      <c r="O69" s="314" t="s">
        <v>50</v>
      </c>
      <c r="S69" s="145"/>
      <c r="T69" s="145"/>
      <c r="U69" s="145"/>
      <c r="V69" s="145"/>
      <c r="W69" s="145"/>
      <c r="X69" s="145"/>
      <c r="Y69" s="145"/>
      <c r="Z69" s="145"/>
      <c r="AA69" s="145"/>
      <c r="AB69" s="145"/>
      <c r="AC69" s="145"/>
      <c r="AD69" s="145"/>
      <c r="AE69" s="145"/>
      <c r="AF69" s="145"/>
      <c r="AG69" s="145"/>
      <c r="AH69" s="145"/>
      <c r="AI69" s="145"/>
    </row>
    <row r="70" spans="2:35" s="117" customFormat="1" ht="15.75" x14ac:dyDescent="0.3">
      <c r="B70" s="370" t="e">
        <f>VLOOKUP(C70,[1]!Companies[#Data],3,FALSE)</f>
        <v>#REF!</v>
      </c>
      <c r="C70" s="314" t="s">
        <v>610</v>
      </c>
      <c r="D70" s="314" t="s">
        <v>597</v>
      </c>
      <c r="E70" s="314" t="s">
        <v>811</v>
      </c>
      <c r="F70" s="314" t="s">
        <v>663</v>
      </c>
      <c r="G70" s="314" t="s">
        <v>663</v>
      </c>
      <c r="H70" s="314"/>
      <c r="I70" s="314" t="s">
        <v>673</v>
      </c>
      <c r="J70" s="371">
        <v>101908307</v>
      </c>
      <c r="K70" s="314" t="s">
        <v>663</v>
      </c>
      <c r="L70" s="314"/>
      <c r="M70" s="314"/>
      <c r="N70" s="314"/>
      <c r="O70" s="314" t="s">
        <v>50</v>
      </c>
      <c r="S70" s="145"/>
      <c r="T70" s="145"/>
      <c r="U70" s="145"/>
      <c r="V70" s="145"/>
      <c r="W70" s="145"/>
      <c r="X70" s="145"/>
      <c r="Y70" s="145"/>
      <c r="Z70" s="145"/>
      <c r="AA70" s="145"/>
      <c r="AB70" s="145"/>
      <c r="AC70" s="145"/>
      <c r="AD70" s="145"/>
      <c r="AE70" s="145"/>
      <c r="AF70" s="145"/>
      <c r="AG70" s="145"/>
      <c r="AH70" s="145"/>
      <c r="AI70" s="145"/>
    </row>
    <row r="71" spans="2:35" s="117" customFormat="1" ht="15.75" x14ac:dyDescent="0.3">
      <c r="B71" s="370" t="e">
        <f>VLOOKUP(C71,[1]!Companies[#Data],3,FALSE)</f>
        <v>#REF!</v>
      </c>
      <c r="C71" s="314" t="s">
        <v>610</v>
      </c>
      <c r="D71" s="314" t="s">
        <v>597</v>
      </c>
      <c r="E71" s="314" t="s">
        <v>835</v>
      </c>
      <c r="F71" s="314" t="s">
        <v>663</v>
      </c>
      <c r="G71" s="314" t="s">
        <v>663</v>
      </c>
      <c r="H71" s="314"/>
      <c r="I71" s="314" t="s">
        <v>673</v>
      </c>
      <c r="J71" s="371">
        <v>47200000</v>
      </c>
      <c r="K71" s="314" t="s">
        <v>663</v>
      </c>
      <c r="L71" s="314"/>
      <c r="M71" s="314"/>
      <c r="N71" s="314"/>
      <c r="O71" s="314" t="s">
        <v>50</v>
      </c>
      <c r="S71" s="145"/>
      <c r="T71" s="145"/>
      <c r="U71" s="145"/>
      <c r="V71" s="145"/>
      <c r="W71" s="145"/>
      <c r="X71" s="145"/>
      <c r="Y71" s="145"/>
      <c r="Z71" s="145"/>
      <c r="AA71" s="145"/>
      <c r="AB71" s="145"/>
      <c r="AC71" s="145"/>
      <c r="AD71" s="145"/>
      <c r="AE71" s="145"/>
      <c r="AF71" s="145"/>
      <c r="AG71" s="145"/>
      <c r="AH71" s="145"/>
      <c r="AI71" s="145"/>
    </row>
    <row r="72" spans="2:35" s="117" customFormat="1" ht="15.75" x14ac:dyDescent="0.3">
      <c r="B72" s="370" t="e">
        <f>VLOOKUP(C72,[1]!Companies[#Data],3,FALSE)</f>
        <v>#REF!</v>
      </c>
      <c r="C72" s="314" t="s">
        <v>612</v>
      </c>
      <c r="D72" s="314" t="s">
        <v>593</v>
      </c>
      <c r="E72" s="314" t="s">
        <v>833</v>
      </c>
      <c r="F72" s="314" t="s">
        <v>663</v>
      </c>
      <c r="G72" s="314" t="s">
        <v>663</v>
      </c>
      <c r="H72" s="314"/>
      <c r="I72" s="314" t="s">
        <v>673</v>
      </c>
      <c r="J72" s="371">
        <v>768261784</v>
      </c>
      <c r="K72" s="314" t="s">
        <v>663</v>
      </c>
      <c r="L72" s="314"/>
      <c r="M72" s="314"/>
      <c r="N72" s="314"/>
      <c r="O72" s="314" t="s">
        <v>50</v>
      </c>
      <c r="S72" s="145"/>
      <c r="T72" s="145"/>
      <c r="U72" s="145"/>
      <c r="V72" s="145"/>
      <c r="W72" s="145"/>
      <c r="X72" s="145"/>
      <c r="Y72" s="145"/>
      <c r="Z72" s="145"/>
      <c r="AA72" s="145"/>
      <c r="AB72" s="145"/>
      <c r="AC72" s="145"/>
      <c r="AD72" s="145"/>
      <c r="AE72" s="145"/>
      <c r="AF72" s="145"/>
      <c r="AG72" s="145"/>
      <c r="AH72" s="145"/>
      <c r="AI72" s="145"/>
    </row>
    <row r="73" spans="2:35" s="117" customFormat="1" ht="15.75" x14ac:dyDescent="0.3">
      <c r="B73" s="370" t="e">
        <f>VLOOKUP(C73,[1]!Companies[#Data],3,FALSE)</f>
        <v>#REF!</v>
      </c>
      <c r="C73" s="314" t="s">
        <v>612</v>
      </c>
      <c r="D73" s="314" t="s">
        <v>593</v>
      </c>
      <c r="E73" s="314" t="s">
        <v>834</v>
      </c>
      <c r="F73" s="314" t="s">
        <v>663</v>
      </c>
      <c r="G73" s="314" t="s">
        <v>663</v>
      </c>
      <c r="H73" s="314"/>
      <c r="I73" s="314" t="s">
        <v>673</v>
      </c>
      <c r="J73" s="371">
        <v>4161915445</v>
      </c>
      <c r="K73" s="314" t="s">
        <v>663</v>
      </c>
      <c r="L73" s="314"/>
      <c r="M73" s="314"/>
      <c r="N73" s="314"/>
      <c r="O73" s="314" t="s">
        <v>50</v>
      </c>
      <c r="S73" s="145"/>
      <c r="T73" s="145"/>
      <c r="U73" s="145"/>
      <c r="V73" s="145"/>
      <c r="W73" s="145"/>
      <c r="X73" s="145"/>
      <c r="Y73" s="145"/>
      <c r="Z73" s="145"/>
      <c r="AA73" s="145"/>
      <c r="AB73" s="145"/>
      <c r="AC73" s="145"/>
      <c r="AD73" s="145"/>
      <c r="AE73" s="145"/>
      <c r="AF73" s="145"/>
      <c r="AG73" s="145"/>
      <c r="AH73" s="145"/>
      <c r="AI73" s="145"/>
    </row>
    <row r="74" spans="2:35" s="117" customFormat="1" ht="15.75" x14ac:dyDescent="0.3">
      <c r="B74" s="370" t="e">
        <f>VLOOKUP(C74,[1]!Companies[#Data],3,FALSE)</f>
        <v>#REF!</v>
      </c>
      <c r="C74" s="314" t="s">
        <v>612</v>
      </c>
      <c r="D74" s="314" t="s">
        <v>593</v>
      </c>
      <c r="E74" s="314" t="s">
        <v>779</v>
      </c>
      <c r="F74" s="314" t="s">
        <v>663</v>
      </c>
      <c r="G74" s="314" t="s">
        <v>663</v>
      </c>
      <c r="H74" s="314"/>
      <c r="I74" s="314" t="s">
        <v>673</v>
      </c>
      <c r="J74" s="371">
        <v>327417483</v>
      </c>
      <c r="K74" s="314" t="s">
        <v>663</v>
      </c>
      <c r="L74" s="314"/>
      <c r="M74" s="314"/>
      <c r="N74" s="314"/>
      <c r="O74" s="314" t="s">
        <v>50</v>
      </c>
      <c r="S74" s="145"/>
      <c r="T74" s="145"/>
      <c r="U74" s="145"/>
      <c r="V74" s="145"/>
      <c r="W74" s="145"/>
      <c r="X74" s="145"/>
      <c r="Y74" s="145"/>
      <c r="Z74" s="145"/>
      <c r="AA74" s="145"/>
      <c r="AB74" s="145"/>
      <c r="AC74" s="145"/>
      <c r="AD74" s="145"/>
      <c r="AE74" s="145"/>
      <c r="AF74" s="145"/>
      <c r="AG74" s="145"/>
      <c r="AH74" s="145"/>
      <c r="AI74" s="145"/>
    </row>
    <row r="75" spans="2:35" s="117" customFormat="1" ht="15.75" x14ac:dyDescent="0.3">
      <c r="B75" s="370" t="e">
        <f>VLOOKUP(C75,[1]!Companies[#Data],3,FALSE)</f>
        <v>#REF!</v>
      </c>
      <c r="C75" s="314" t="s">
        <v>612</v>
      </c>
      <c r="D75" s="314" t="s">
        <v>593</v>
      </c>
      <c r="E75" s="314" t="s">
        <v>836</v>
      </c>
      <c r="F75" s="314" t="s">
        <v>663</v>
      </c>
      <c r="G75" s="314" t="s">
        <v>663</v>
      </c>
      <c r="H75" s="314"/>
      <c r="I75" s="314" t="s">
        <v>673</v>
      </c>
      <c r="J75" s="371">
        <v>1456795250</v>
      </c>
      <c r="K75" s="314" t="s">
        <v>663</v>
      </c>
      <c r="L75" s="314"/>
      <c r="M75" s="314"/>
      <c r="N75" s="314"/>
      <c r="O75" s="314" t="s">
        <v>50</v>
      </c>
      <c r="S75" s="145"/>
      <c r="T75" s="145"/>
      <c r="U75" s="145"/>
      <c r="V75" s="145"/>
      <c r="W75" s="145"/>
      <c r="X75" s="145"/>
      <c r="Y75" s="145"/>
      <c r="Z75" s="145"/>
      <c r="AA75" s="145"/>
      <c r="AB75" s="145"/>
      <c r="AC75" s="145"/>
      <c r="AD75" s="145"/>
      <c r="AE75" s="145"/>
      <c r="AF75" s="145"/>
      <c r="AG75" s="145"/>
      <c r="AH75" s="145"/>
      <c r="AI75" s="145"/>
    </row>
    <row r="76" spans="2:35" s="117" customFormat="1" ht="15.75" x14ac:dyDescent="0.3">
      <c r="B76" s="370" t="e">
        <f>VLOOKUP(C76,[1]!Companies[#Data],3,FALSE)</f>
        <v>#REF!</v>
      </c>
      <c r="C76" s="314" t="s">
        <v>612</v>
      </c>
      <c r="D76" s="314" t="s">
        <v>599</v>
      </c>
      <c r="E76" s="314" t="s">
        <v>820</v>
      </c>
      <c r="F76" s="314" t="s">
        <v>663</v>
      </c>
      <c r="G76" s="314" t="s">
        <v>663</v>
      </c>
      <c r="H76" s="314"/>
      <c r="I76" s="314" t="s">
        <v>673</v>
      </c>
      <c r="J76" s="371">
        <v>120779728</v>
      </c>
      <c r="K76" s="314" t="s">
        <v>663</v>
      </c>
      <c r="L76" s="314"/>
      <c r="M76" s="314"/>
      <c r="N76" s="314"/>
      <c r="O76" s="314" t="s">
        <v>50</v>
      </c>
      <c r="S76" s="145"/>
      <c r="T76" s="145"/>
      <c r="U76" s="145"/>
      <c r="V76" s="145"/>
      <c r="W76" s="145"/>
      <c r="X76" s="145"/>
      <c r="Y76" s="145"/>
      <c r="Z76" s="145"/>
      <c r="AA76" s="145"/>
      <c r="AB76" s="145"/>
      <c r="AC76" s="145"/>
      <c r="AD76" s="145"/>
      <c r="AE76" s="145"/>
      <c r="AF76" s="145"/>
      <c r="AG76" s="145"/>
      <c r="AH76" s="145"/>
      <c r="AI76" s="145"/>
    </row>
    <row r="77" spans="2:35" s="117" customFormat="1" ht="15.75" x14ac:dyDescent="0.3">
      <c r="B77" s="370" t="e">
        <f>VLOOKUP(C77,[1]!Companies[#Data],3,FALSE)</f>
        <v>#REF!</v>
      </c>
      <c r="C77" s="314" t="s">
        <v>612</v>
      </c>
      <c r="D77" s="314" t="s">
        <v>596</v>
      </c>
      <c r="E77" s="314" t="s">
        <v>827</v>
      </c>
      <c r="F77" s="314" t="s">
        <v>663</v>
      </c>
      <c r="G77" s="314" t="s">
        <v>663</v>
      </c>
      <c r="H77" s="314"/>
      <c r="I77" s="314" t="s">
        <v>673</v>
      </c>
      <c r="J77" s="371">
        <v>1572825575</v>
      </c>
      <c r="K77" s="314" t="s">
        <v>663</v>
      </c>
      <c r="L77" s="314"/>
      <c r="M77" s="314"/>
      <c r="N77" s="314"/>
      <c r="O77" s="314" t="s">
        <v>50</v>
      </c>
      <c r="S77" s="145"/>
      <c r="T77" s="145"/>
      <c r="U77" s="145"/>
      <c r="V77" s="145"/>
      <c r="W77" s="145"/>
      <c r="X77" s="145"/>
      <c r="Y77" s="145"/>
      <c r="Z77" s="145"/>
      <c r="AA77" s="145"/>
      <c r="AB77" s="145"/>
      <c r="AC77" s="145"/>
      <c r="AD77" s="145"/>
      <c r="AE77" s="145"/>
      <c r="AF77" s="145"/>
      <c r="AG77" s="145"/>
      <c r="AH77" s="145"/>
      <c r="AI77" s="145"/>
    </row>
    <row r="78" spans="2:35" s="117" customFormat="1" ht="15.75" x14ac:dyDescent="0.3">
      <c r="B78" s="370" t="e">
        <f>VLOOKUP(C78,[1]!Companies[#Data],3,FALSE)</f>
        <v>#REF!</v>
      </c>
      <c r="C78" s="314" t="s">
        <v>612</v>
      </c>
      <c r="D78" s="314" t="s">
        <v>596</v>
      </c>
      <c r="E78" s="314" t="s">
        <v>828</v>
      </c>
      <c r="F78" s="314" t="s">
        <v>663</v>
      </c>
      <c r="G78" s="314" t="s">
        <v>663</v>
      </c>
      <c r="H78" s="314"/>
      <c r="I78" s="314" t="s">
        <v>673</v>
      </c>
      <c r="J78" s="371">
        <v>1254254030</v>
      </c>
      <c r="K78" s="314" t="s">
        <v>663</v>
      </c>
      <c r="L78" s="314"/>
      <c r="M78" s="314"/>
      <c r="N78" s="314"/>
      <c r="O78" s="314" t="s">
        <v>50</v>
      </c>
      <c r="S78" s="145"/>
      <c r="T78" s="145"/>
      <c r="U78" s="145"/>
      <c r="V78" s="145"/>
      <c r="W78" s="145"/>
      <c r="X78" s="145"/>
      <c r="Y78" s="145"/>
      <c r="Z78" s="145"/>
      <c r="AA78" s="145"/>
      <c r="AB78" s="145"/>
      <c r="AC78" s="145"/>
      <c r="AD78" s="145"/>
      <c r="AE78" s="145"/>
      <c r="AF78" s="145"/>
      <c r="AG78" s="145"/>
      <c r="AH78" s="145"/>
      <c r="AI78" s="145"/>
    </row>
    <row r="79" spans="2:35" s="117" customFormat="1" ht="15.75" x14ac:dyDescent="0.3">
      <c r="B79" s="370" t="e">
        <f>VLOOKUP(C79,[1]!Companies[#Data],3,FALSE)</f>
        <v>#REF!</v>
      </c>
      <c r="C79" s="314" t="s">
        <v>612</v>
      </c>
      <c r="D79" s="314" t="s">
        <v>596</v>
      </c>
      <c r="E79" s="314" t="s">
        <v>802</v>
      </c>
      <c r="F79" s="314" t="s">
        <v>663</v>
      </c>
      <c r="G79" s="314" t="s">
        <v>663</v>
      </c>
      <c r="H79" s="314"/>
      <c r="I79" s="314" t="s">
        <v>673</v>
      </c>
      <c r="J79" s="371">
        <v>1507000</v>
      </c>
      <c r="K79" s="314" t="s">
        <v>663</v>
      </c>
      <c r="L79" s="314"/>
      <c r="M79" s="314"/>
      <c r="N79" s="314"/>
      <c r="O79" s="314" t="s">
        <v>50</v>
      </c>
      <c r="S79" s="145"/>
      <c r="T79" s="145"/>
      <c r="U79" s="145"/>
      <c r="V79" s="145"/>
      <c r="W79" s="145"/>
      <c r="X79" s="145"/>
      <c r="Y79" s="145"/>
      <c r="Z79" s="145"/>
      <c r="AA79" s="145"/>
      <c r="AB79" s="145"/>
      <c r="AC79" s="145"/>
      <c r="AD79" s="145"/>
      <c r="AE79" s="145"/>
      <c r="AF79" s="145"/>
      <c r="AG79" s="145"/>
      <c r="AH79" s="145"/>
      <c r="AI79" s="145"/>
    </row>
    <row r="80" spans="2:35" s="117" customFormat="1" ht="15.75" x14ac:dyDescent="0.3">
      <c r="B80" s="370" t="e">
        <f>VLOOKUP(C80,[1]!Companies[#Data],3,FALSE)</f>
        <v>#REF!</v>
      </c>
      <c r="C80" s="314" t="s">
        <v>612</v>
      </c>
      <c r="D80" s="314" t="s">
        <v>596</v>
      </c>
      <c r="E80" s="314" t="s">
        <v>803</v>
      </c>
      <c r="F80" s="314" t="s">
        <v>663</v>
      </c>
      <c r="G80" s="314" t="s">
        <v>663</v>
      </c>
      <c r="H80" s="314"/>
      <c r="I80" s="314" t="s">
        <v>673</v>
      </c>
      <c r="J80" s="371">
        <v>110111335</v>
      </c>
      <c r="K80" s="314" t="s">
        <v>663</v>
      </c>
      <c r="L80" s="314"/>
      <c r="M80" s="314"/>
      <c r="N80" s="314"/>
      <c r="O80" s="314" t="s">
        <v>50</v>
      </c>
      <c r="S80" s="145"/>
      <c r="T80" s="145"/>
      <c r="U80" s="145"/>
      <c r="V80" s="145"/>
      <c r="W80" s="145"/>
      <c r="X80" s="145"/>
      <c r="Y80" s="145"/>
      <c r="Z80" s="145"/>
      <c r="AA80" s="145"/>
      <c r="AB80" s="145"/>
      <c r="AC80" s="145"/>
      <c r="AD80" s="145"/>
      <c r="AE80" s="145"/>
      <c r="AF80" s="145"/>
      <c r="AG80" s="145"/>
      <c r="AH80" s="145"/>
      <c r="AI80" s="145"/>
    </row>
    <row r="81" spans="2:35" s="117" customFormat="1" ht="15.75" x14ac:dyDescent="0.3">
      <c r="B81" s="370" t="e">
        <f>VLOOKUP(C81,[1]!Companies[#Data],3,FALSE)</f>
        <v>#REF!</v>
      </c>
      <c r="C81" s="314" t="s">
        <v>612</v>
      </c>
      <c r="D81" s="314" t="s">
        <v>596</v>
      </c>
      <c r="E81" s="314" t="s">
        <v>830</v>
      </c>
      <c r="F81" s="314" t="s">
        <v>663</v>
      </c>
      <c r="G81" s="314" t="s">
        <v>663</v>
      </c>
      <c r="H81" s="314"/>
      <c r="I81" s="314" t="s">
        <v>673</v>
      </c>
      <c r="J81" s="371">
        <v>187201147</v>
      </c>
      <c r="K81" s="314" t="s">
        <v>663</v>
      </c>
      <c r="L81" s="314"/>
      <c r="M81" s="314"/>
      <c r="N81" s="314"/>
      <c r="O81" s="314" t="s">
        <v>50</v>
      </c>
      <c r="S81" s="145"/>
      <c r="T81" s="145"/>
      <c r="U81" s="145"/>
      <c r="V81" s="145"/>
      <c r="W81" s="145"/>
      <c r="X81" s="145"/>
      <c r="Y81" s="145"/>
      <c r="Z81" s="145"/>
      <c r="AA81" s="145"/>
      <c r="AB81" s="145"/>
      <c r="AC81" s="145"/>
      <c r="AD81" s="145"/>
      <c r="AE81" s="145"/>
      <c r="AF81" s="145"/>
      <c r="AG81" s="145"/>
      <c r="AH81" s="145"/>
      <c r="AI81" s="145"/>
    </row>
    <row r="82" spans="2:35" s="117" customFormat="1" ht="15.75" x14ac:dyDescent="0.3">
      <c r="B82" s="370" t="e">
        <f>VLOOKUP(C82,[1]!Companies[#Data],3,FALSE)</f>
        <v>#REF!</v>
      </c>
      <c r="C82" s="314" t="s">
        <v>612</v>
      </c>
      <c r="D82" s="314" t="s">
        <v>596</v>
      </c>
      <c r="E82" s="314" t="s">
        <v>804</v>
      </c>
      <c r="F82" s="314" t="s">
        <v>663</v>
      </c>
      <c r="G82" s="314" t="s">
        <v>663</v>
      </c>
      <c r="H82" s="314"/>
      <c r="I82" s="314" t="s">
        <v>673</v>
      </c>
      <c r="J82" s="371">
        <v>162000</v>
      </c>
      <c r="K82" s="314" t="s">
        <v>663</v>
      </c>
      <c r="L82" s="314"/>
      <c r="M82" s="314"/>
      <c r="N82" s="314"/>
      <c r="O82" s="314" t="s">
        <v>50</v>
      </c>
      <c r="S82" s="145"/>
      <c r="T82" s="145"/>
      <c r="U82" s="145"/>
      <c r="V82" s="145"/>
      <c r="W82" s="145"/>
      <c r="X82" s="145"/>
      <c r="Y82" s="145"/>
      <c r="Z82" s="145"/>
      <c r="AA82" s="145"/>
      <c r="AB82" s="145"/>
      <c r="AC82" s="145"/>
      <c r="AD82" s="145"/>
      <c r="AE82" s="145"/>
      <c r="AF82" s="145"/>
      <c r="AG82" s="145"/>
      <c r="AH82" s="145"/>
      <c r="AI82" s="145"/>
    </row>
    <row r="83" spans="2:35" s="117" customFormat="1" ht="15.75" x14ac:dyDescent="0.3">
      <c r="B83" s="370" t="e">
        <f>VLOOKUP(C83,[1]!Companies[#Data],3,FALSE)</f>
        <v>#REF!</v>
      </c>
      <c r="C83" s="314" t="s">
        <v>612</v>
      </c>
      <c r="D83" s="314" t="s">
        <v>597</v>
      </c>
      <c r="E83" s="314" t="s">
        <v>831</v>
      </c>
      <c r="F83" s="314" t="s">
        <v>663</v>
      </c>
      <c r="G83" s="314" t="s">
        <v>663</v>
      </c>
      <c r="H83" s="314"/>
      <c r="I83" s="314" t="s">
        <v>673</v>
      </c>
      <c r="J83" s="371">
        <v>577817959</v>
      </c>
      <c r="K83" s="314" t="s">
        <v>663</v>
      </c>
      <c r="L83" s="314"/>
      <c r="M83" s="314"/>
      <c r="N83" s="314"/>
      <c r="O83" s="314" t="s">
        <v>50</v>
      </c>
      <c r="S83" s="145"/>
      <c r="T83" s="145"/>
      <c r="U83" s="145"/>
      <c r="V83" s="145"/>
      <c r="W83" s="145"/>
      <c r="X83" s="145"/>
      <c r="Y83" s="145"/>
      <c r="Z83" s="145"/>
      <c r="AA83" s="145"/>
      <c r="AB83" s="145"/>
      <c r="AC83" s="145"/>
      <c r="AD83" s="145"/>
      <c r="AE83" s="145"/>
      <c r="AF83" s="145"/>
      <c r="AG83" s="145"/>
      <c r="AH83" s="145"/>
      <c r="AI83" s="145"/>
    </row>
    <row r="84" spans="2:35" s="117" customFormat="1" ht="15.75" x14ac:dyDescent="0.3">
      <c r="B84" s="370" t="e">
        <f>VLOOKUP(C84,[1]!Companies[#Data],3,FALSE)</f>
        <v>#REF!</v>
      </c>
      <c r="C84" s="314" t="s">
        <v>612</v>
      </c>
      <c r="D84" s="314" t="s">
        <v>597</v>
      </c>
      <c r="E84" s="314" t="s">
        <v>815</v>
      </c>
      <c r="F84" s="314" t="s">
        <v>663</v>
      </c>
      <c r="G84" s="314" t="s">
        <v>663</v>
      </c>
      <c r="H84" s="314"/>
      <c r="I84" s="314" t="s">
        <v>673</v>
      </c>
      <c r="J84" s="371">
        <v>59184895</v>
      </c>
      <c r="K84" s="314" t="s">
        <v>663</v>
      </c>
      <c r="L84" s="314"/>
      <c r="M84" s="314"/>
      <c r="N84" s="314"/>
      <c r="O84" s="314" t="s">
        <v>50</v>
      </c>
      <c r="S84" s="145"/>
      <c r="T84" s="145"/>
      <c r="U84" s="145"/>
      <c r="V84" s="145"/>
      <c r="W84" s="145"/>
      <c r="X84" s="145"/>
      <c r="Y84" s="145"/>
      <c r="Z84" s="145"/>
      <c r="AA84" s="145"/>
      <c r="AB84" s="145"/>
      <c r="AC84" s="145"/>
      <c r="AD84" s="145"/>
      <c r="AE84" s="145"/>
      <c r="AF84" s="145"/>
      <c r="AG84" s="145"/>
      <c r="AH84" s="145"/>
      <c r="AI84" s="145"/>
    </row>
    <row r="85" spans="2:35" s="117" customFormat="1" ht="15.75" x14ac:dyDescent="0.3">
      <c r="B85" s="370" t="e">
        <f>VLOOKUP(C85,[1]!Companies[#Data],3,FALSE)</f>
        <v>#REF!</v>
      </c>
      <c r="C85" s="314" t="s">
        <v>612</v>
      </c>
      <c r="D85" s="314" t="s">
        <v>597</v>
      </c>
      <c r="E85" s="314" t="s">
        <v>817</v>
      </c>
      <c r="F85" s="314" t="s">
        <v>663</v>
      </c>
      <c r="G85" s="314" t="s">
        <v>663</v>
      </c>
      <c r="H85" s="314"/>
      <c r="I85" s="314" t="s">
        <v>673</v>
      </c>
      <c r="J85" s="371">
        <v>6669930</v>
      </c>
      <c r="K85" s="314" t="s">
        <v>663</v>
      </c>
      <c r="L85" s="314"/>
      <c r="M85" s="314"/>
      <c r="N85" s="314"/>
      <c r="O85" s="314" t="s">
        <v>50</v>
      </c>
      <c r="S85" s="145"/>
      <c r="T85" s="145"/>
      <c r="U85" s="145"/>
      <c r="V85" s="145"/>
      <c r="W85" s="145"/>
      <c r="X85" s="145"/>
      <c r="Y85" s="145"/>
      <c r="Z85" s="145"/>
      <c r="AA85" s="145"/>
      <c r="AB85" s="145"/>
      <c r="AC85" s="145"/>
      <c r="AD85" s="145"/>
      <c r="AE85" s="145"/>
      <c r="AF85" s="145"/>
      <c r="AG85" s="145"/>
      <c r="AH85" s="145"/>
      <c r="AI85" s="145"/>
    </row>
    <row r="86" spans="2:35" s="117" customFormat="1" ht="15.75" x14ac:dyDescent="0.3">
      <c r="B86" s="370" t="e">
        <f>VLOOKUP(C86,[1]!Companies[#Data],3,FALSE)</f>
        <v>#REF!</v>
      </c>
      <c r="C86" s="314" t="s">
        <v>612</v>
      </c>
      <c r="D86" s="314" t="s">
        <v>597</v>
      </c>
      <c r="E86" s="314" t="s">
        <v>832</v>
      </c>
      <c r="F86" s="314" t="s">
        <v>663</v>
      </c>
      <c r="G86" s="314" t="s">
        <v>663</v>
      </c>
      <c r="H86" s="314"/>
      <c r="I86" s="314" t="s">
        <v>673</v>
      </c>
      <c r="J86" s="371">
        <v>12196861</v>
      </c>
      <c r="K86" s="314" t="s">
        <v>663</v>
      </c>
      <c r="L86" s="314"/>
      <c r="M86" s="314"/>
      <c r="N86" s="314"/>
      <c r="O86" s="314" t="s">
        <v>50</v>
      </c>
      <c r="S86" s="145"/>
      <c r="T86" s="145"/>
      <c r="U86" s="145"/>
      <c r="V86" s="145"/>
      <c r="W86" s="145"/>
      <c r="X86" s="145"/>
      <c r="Y86" s="145"/>
      <c r="Z86" s="145"/>
      <c r="AA86" s="145"/>
      <c r="AB86" s="145"/>
      <c r="AC86" s="145"/>
      <c r="AD86" s="145"/>
      <c r="AE86" s="145"/>
      <c r="AF86" s="145"/>
      <c r="AG86" s="145"/>
      <c r="AH86" s="145"/>
      <c r="AI86" s="145"/>
    </row>
    <row r="87" spans="2:35" s="117" customFormat="1" ht="15.75" x14ac:dyDescent="0.3">
      <c r="B87" s="370" t="e">
        <f>VLOOKUP(C87,[1]!Companies[#Data],3,FALSE)</f>
        <v>#REF!</v>
      </c>
      <c r="C87" s="314" t="s">
        <v>612</v>
      </c>
      <c r="D87" s="314" t="s">
        <v>597</v>
      </c>
      <c r="E87" s="314" t="s">
        <v>811</v>
      </c>
      <c r="F87" s="314" t="s">
        <v>663</v>
      </c>
      <c r="G87" s="314" t="s">
        <v>663</v>
      </c>
      <c r="H87" s="314"/>
      <c r="I87" s="314" t="s">
        <v>673</v>
      </c>
      <c r="J87" s="371">
        <v>48053864</v>
      </c>
      <c r="K87" s="314" t="s">
        <v>663</v>
      </c>
      <c r="L87" s="314"/>
      <c r="M87" s="314"/>
      <c r="N87" s="314"/>
      <c r="O87" s="314" t="s">
        <v>50</v>
      </c>
      <c r="S87" s="145"/>
      <c r="T87" s="145"/>
      <c r="U87" s="145"/>
      <c r="V87" s="145"/>
      <c r="W87" s="145"/>
      <c r="X87" s="145"/>
      <c r="Y87" s="145"/>
      <c r="Z87" s="145"/>
      <c r="AA87" s="145"/>
      <c r="AB87" s="145"/>
      <c r="AC87" s="145"/>
      <c r="AD87" s="145"/>
      <c r="AE87" s="145"/>
      <c r="AF87" s="145"/>
      <c r="AG87" s="145"/>
      <c r="AH87" s="145"/>
      <c r="AI87" s="145"/>
    </row>
    <row r="88" spans="2:35" s="117" customFormat="1" ht="15.75" x14ac:dyDescent="0.3">
      <c r="B88" s="370" t="e">
        <f>VLOOKUP(C88,[1]!Companies[#Data],3,FALSE)</f>
        <v>#REF!</v>
      </c>
      <c r="C88" s="314" t="s">
        <v>612</v>
      </c>
      <c r="D88" s="314" t="s">
        <v>597</v>
      </c>
      <c r="E88" s="314" t="s">
        <v>837</v>
      </c>
      <c r="F88" s="314" t="s">
        <v>663</v>
      </c>
      <c r="G88" s="314" t="s">
        <v>663</v>
      </c>
      <c r="H88" s="314"/>
      <c r="I88" s="314" t="s">
        <v>673</v>
      </c>
      <c r="J88" s="371">
        <v>511759</v>
      </c>
      <c r="K88" s="314" t="s">
        <v>663</v>
      </c>
      <c r="L88" s="314"/>
      <c r="M88" s="314"/>
      <c r="N88" s="314"/>
      <c r="O88" s="314" t="s">
        <v>50</v>
      </c>
      <c r="S88" s="145"/>
      <c r="T88" s="145"/>
      <c r="U88" s="145"/>
      <c r="V88" s="145"/>
      <c r="W88" s="145"/>
      <c r="X88" s="145"/>
      <c r="Y88" s="145"/>
      <c r="Z88" s="145"/>
      <c r="AA88" s="145"/>
      <c r="AB88" s="145"/>
      <c r="AC88" s="145"/>
      <c r="AD88" s="145"/>
      <c r="AE88" s="145"/>
      <c r="AF88" s="145"/>
      <c r="AG88" s="145"/>
      <c r="AH88" s="145"/>
      <c r="AI88" s="145"/>
    </row>
    <row r="89" spans="2:35" s="117" customFormat="1" ht="15.75" x14ac:dyDescent="0.3">
      <c r="B89" s="370" t="e">
        <f>VLOOKUP(C89,[1]!Companies[#Data],3,FALSE)</f>
        <v>#REF!</v>
      </c>
      <c r="C89" s="314" t="s">
        <v>614</v>
      </c>
      <c r="D89" s="314" t="s">
        <v>593</v>
      </c>
      <c r="E89" s="314" t="s">
        <v>833</v>
      </c>
      <c r="F89" s="314" t="s">
        <v>663</v>
      </c>
      <c r="G89" s="314" t="s">
        <v>663</v>
      </c>
      <c r="H89" s="314"/>
      <c r="I89" s="314" t="s">
        <v>673</v>
      </c>
      <c r="J89" s="371">
        <v>141027667</v>
      </c>
      <c r="K89" s="314" t="s">
        <v>663</v>
      </c>
      <c r="L89" s="314"/>
      <c r="M89" s="314"/>
      <c r="N89" s="314"/>
      <c r="O89" s="314" t="s">
        <v>50</v>
      </c>
      <c r="S89" s="145"/>
      <c r="T89" s="145"/>
      <c r="U89" s="145"/>
      <c r="V89" s="145"/>
      <c r="W89" s="145"/>
      <c r="X89" s="145"/>
      <c r="Y89" s="145"/>
      <c r="Z89" s="145"/>
      <c r="AA89" s="145"/>
      <c r="AB89" s="145"/>
      <c r="AC89" s="145"/>
      <c r="AD89" s="145"/>
      <c r="AE89" s="145"/>
      <c r="AF89" s="145"/>
      <c r="AG89" s="145"/>
      <c r="AH89" s="145"/>
      <c r="AI89" s="145"/>
    </row>
    <row r="90" spans="2:35" s="117" customFormat="1" ht="15.75" x14ac:dyDescent="0.3">
      <c r="B90" s="370" t="e">
        <f>VLOOKUP(C90,[1]!Companies[#Data],3,FALSE)</f>
        <v>#REF!</v>
      </c>
      <c r="C90" s="314" t="s">
        <v>614</v>
      </c>
      <c r="D90" s="314" t="s">
        <v>593</v>
      </c>
      <c r="E90" s="314" t="s">
        <v>834</v>
      </c>
      <c r="F90" s="314" t="s">
        <v>663</v>
      </c>
      <c r="G90" s="314" t="s">
        <v>663</v>
      </c>
      <c r="H90" s="314"/>
      <c r="I90" s="314" t="s">
        <v>673</v>
      </c>
      <c r="J90" s="371">
        <v>6695023585</v>
      </c>
      <c r="K90" s="314" t="s">
        <v>663</v>
      </c>
      <c r="L90" s="314"/>
      <c r="M90" s="314"/>
      <c r="N90" s="314"/>
      <c r="O90" s="314" t="s">
        <v>50</v>
      </c>
      <c r="S90" s="145"/>
      <c r="T90" s="145"/>
      <c r="U90" s="145"/>
      <c r="V90" s="145"/>
      <c r="W90" s="145"/>
      <c r="X90" s="145"/>
      <c r="Y90" s="145"/>
      <c r="Z90" s="145"/>
      <c r="AA90" s="145"/>
      <c r="AB90" s="145"/>
      <c r="AC90" s="145"/>
      <c r="AD90" s="145"/>
      <c r="AE90" s="145"/>
      <c r="AF90" s="145"/>
      <c r="AG90" s="145"/>
      <c r="AH90" s="145"/>
      <c r="AI90" s="145"/>
    </row>
    <row r="91" spans="2:35" s="117" customFormat="1" ht="15.75" x14ac:dyDescent="0.3">
      <c r="B91" s="370" t="e">
        <f>VLOOKUP(C91,[1]!Companies[#Data],3,FALSE)</f>
        <v>#REF!</v>
      </c>
      <c r="C91" s="314" t="s">
        <v>614</v>
      </c>
      <c r="D91" s="314" t="s">
        <v>593</v>
      </c>
      <c r="E91" s="314" t="s">
        <v>825</v>
      </c>
      <c r="F91" s="314" t="s">
        <v>663</v>
      </c>
      <c r="G91" s="314" t="s">
        <v>663</v>
      </c>
      <c r="H91" s="314"/>
      <c r="I91" s="314" t="s">
        <v>673</v>
      </c>
      <c r="J91" s="371">
        <v>2552100723</v>
      </c>
      <c r="K91" s="314" t="s">
        <v>663</v>
      </c>
      <c r="L91" s="314"/>
      <c r="M91" s="314"/>
      <c r="N91" s="314"/>
      <c r="O91" s="314" t="s">
        <v>50</v>
      </c>
      <c r="S91" s="145"/>
      <c r="T91" s="145"/>
      <c r="U91" s="145"/>
      <c r="V91" s="145"/>
      <c r="W91" s="145"/>
      <c r="X91" s="145"/>
      <c r="Y91" s="145"/>
      <c r="Z91" s="145"/>
      <c r="AA91" s="145"/>
      <c r="AB91" s="145"/>
      <c r="AC91" s="145"/>
      <c r="AD91" s="145"/>
      <c r="AE91" s="145"/>
      <c r="AF91" s="145"/>
      <c r="AG91" s="145"/>
      <c r="AH91" s="145"/>
      <c r="AI91" s="145"/>
    </row>
    <row r="92" spans="2:35" s="117" customFormat="1" ht="15.75" x14ac:dyDescent="0.3">
      <c r="B92" s="370" t="e">
        <f>VLOOKUP(C92,[1]!Companies[#Data],3,FALSE)</f>
        <v>#REF!</v>
      </c>
      <c r="C92" s="314" t="s">
        <v>614</v>
      </c>
      <c r="D92" s="314" t="s">
        <v>593</v>
      </c>
      <c r="E92" s="314" t="s">
        <v>779</v>
      </c>
      <c r="F92" s="314" t="s">
        <v>663</v>
      </c>
      <c r="G92" s="314" t="s">
        <v>663</v>
      </c>
      <c r="H92" s="314"/>
      <c r="I92" s="314" t="s">
        <v>673</v>
      </c>
      <c r="J92" s="371">
        <v>1543831080</v>
      </c>
      <c r="K92" s="314" t="s">
        <v>663</v>
      </c>
      <c r="L92" s="314"/>
      <c r="M92" s="314"/>
      <c r="N92" s="314"/>
      <c r="O92" s="314" t="s">
        <v>50</v>
      </c>
      <c r="S92" s="145"/>
      <c r="T92" s="145"/>
      <c r="U92" s="145"/>
      <c r="V92" s="145"/>
      <c r="W92" s="145"/>
      <c r="X92" s="145"/>
      <c r="Y92" s="145"/>
      <c r="Z92" s="145"/>
      <c r="AA92" s="145"/>
      <c r="AB92" s="145"/>
      <c r="AC92" s="145"/>
      <c r="AD92" s="145"/>
      <c r="AE92" s="145"/>
      <c r="AF92" s="145"/>
      <c r="AG92" s="145"/>
      <c r="AH92" s="145"/>
      <c r="AI92" s="145"/>
    </row>
    <row r="93" spans="2:35" s="117" customFormat="1" ht="15.75" x14ac:dyDescent="0.3">
      <c r="B93" s="370" t="e">
        <f>VLOOKUP(C93,[1]!Companies[#Data],3,FALSE)</f>
        <v>#REF!</v>
      </c>
      <c r="C93" s="314" t="s">
        <v>614</v>
      </c>
      <c r="D93" s="314" t="s">
        <v>599</v>
      </c>
      <c r="E93" s="314" t="s">
        <v>820</v>
      </c>
      <c r="F93" s="314" t="s">
        <v>663</v>
      </c>
      <c r="G93" s="314" t="s">
        <v>663</v>
      </c>
      <c r="H93" s="314"/>
      <c r="I93" s="314" t="s">
        <v>673</v>
      </c>
      <c r="J93" s="371">
        <v>784382913</v>
      </c>
      <c r="K93" s="314" t="s">
        <v>663</v>
      </c>
      <c r="L93" s="314"/>
      <c r="M93" s="314"/>
      <c r="N93" s="314"/>
      <c r="O93" s="314" t="s">
        <v>50</v>
      </c>
      <c r="S93" s="145"/>
      <c r="T93" s="145"/>
      <c r="U93" s="145"/>
      <c r="V93" s="145"/>
      <c r="W93" s="145"/>
      <c r="X93" s="145"/>
      <c r="Y93" s="145"/>
      <c r="Z93" s="145"/>
      <c r="AA93" s="145"/>
      <c r="AB93" s="145"/>
      <c r="AC93" s="145"/>
      <c r="AD93" s="145"/>
      <c r="AE93" s="145"/>
      <c r="AF93" s="145"/>
      <c r="AG93" s="145"/>
      <c r="AH93" s="145"/>
      <c r="AI93" s="145"/>
    </row>
    <row r="94" spans="2:35" s="117" customFormat="1" ht="15.75" x14ac:dyDescent="0.3">
      <c r="B94" s="370" t="e">
        <f>VLOOKUP(C94,[1]!Companies[#Data],3,FALSE)</f>
        <v>#REF!</v>
      </c>
      <c r="C94" s="314" t="s">
        <v>614</v>
      </c>
      <c r="D94" s="314" t="s">
        <v>596</v>
      </c>
      <c r="E94" s="314" t="s">
        <v>794</v>
      </c>
      <c r="F94" s="314" t="s">
        <v>663</v>
      </c>
      <c r="G94" s="314" t="s">
        <v>663</v>
      </c>
      <c r="H94" s="314"/>
      <c r="I94" s="314" t="s">
        <v>673</v>
      </c>
      <c r="J94" s="371">
        <v>1566827637</v>
      </c>
      <c r="K94" s="314" t="s">
        <v>663</v>
      </c>
      <c r="L94" s="314"/>
      <c r="M94" s="314"/>
      <c r="N94" s="314"/>
      <c r="O94" s="314" t="s">
        <v>50</v>
      </c>
      <c r="S94" s="145"/>
      <c r="T94" s="145"/>
      <c r="U94" s="145"/>
      <c r="V94" s="145"/>
      <c r="W94" s="145"/>
      <c r="X94" s="145"/>
      <c r="Y94" s="145"/>
      <c r="Z94" s="145"/>
      <c r="AA94" s="145"/>
      <c r="AB94" s="145"/>
      <c r="AC94" s="145"/>
      <c r="AD94" s="145"/>
      <c r="AE94" s="145"/>
      <c r="AF94" s="145"/>
      <c r="AG94" s="145"/>
      <c r="AH94" s="145"/>
      <c r="AI94" s="145"/>
    </row>
    <row r="95" spans="2:35" s="117" customFormat="1" ht="15.75" x14ac:dyDescent="0.3">
      <c r="B95" s="370" t="e">
        <f>VLOOKUP(C95,[1]!Companies[#Data],3,FALSE)</f>
        <v>#REF!</v>
      </c>
      <c r="C95" s="314" t="s">
        <v>614</v>
      </c>
      <c r="D95" s="314" t="s">
        <v>596</v>
      </c>
      <c r="E95" s="314" t="s">
        <v>827</v>
      </c>
      <c r="F95" s="314" t="s">
        <v>663</v>
      </c>
      <c r="G95" s="314" t="s">
        <v>663</v>
      </c>
      <c r="H95" s="314"/>
      <c r="I95" s="314" t="s">
        <v>673</v>
      </c>
      <c r="J95" s="371">
        <v>9857300351</v>
      </c>
      <c r="K95" s="314" t="s">
        <v>663</v>
      </c>
      <c r="L95" s="314"/>
      <c r="M95" s="314"/>
      <c r="N95" s="314"/>
      <c r="O95" s="314" t="s">
        <v>50</v>
      </c>
      <c r="S95" s="145"/>
      <c r="T95" s="145"/>
      <c r="U95" s="145"/>
      <c r="V95" s="145"/>
      <c r="W95" s="145"/>
      <c r="X95" s="145"/>
      <c r="Y95" s="145"/>
      <c r="Z95" s="145"/>
      <c r="AA95" s="145"/>
      <c r="AB95" s="145"/>
      <c r="AC95" s="145"/>
      <c r="AD95" s="145"/>
      <c r="AE95" s="145"/>
      <c r="AF95" s="145"/>
      <c r="AG95" s="145"/>
      <c r="AH95" s="145"/>
      <c r="AI95" s="145"/>
    </row>
    <row r="96" spans="2:35" s="117" customFormat="1" ht="15.75" x14ac:dyDescent="0.3">
      <c r="B96" s="370" t="e">
        <f>VLOOKUP(C96,[1]!Companies[#Data],3,FALSE)</f>
        <v>#REF!</v>
      </c>
      <c r="C96" s="314" t="s">
        <v>614</v>
      </c>
      <c r="D96" s="314" t="s">
        <v>596</v>
      </c>
      <c r="E96" s="314" t="s">
        <v>802</v>
      </c>
      <c r="F96" s="314" t="s">
        <v>663</v>
      </c>
      <c r="G96" s="314" t="s">
        <v>663</v>
      </c>
      <c r="H96" s="314"/>
      <c r="I96" s="314" t="s">
        <v>673</v>
      </c>
      <c r="J96" s="371">
        <v>12838400</v>
      </c>
      <c r="K96" s="314" t="s">
        <v>663</v>
      </c>
      <c r="L96" s="314"/>
      <c r="M96" s="314"/>
      <c r="N96" s="314"/>
      <c r="O96" s="314" t="s">
        <v>50</v>
      </c>
      <c r="S96" s="145"/>
      <c r="T96" s="145"/>
      <c r="U96" s="145"/>
      <c r="V96" s="145"/>
      <c r="W96" s="145"/>
      <c r="X96" s="145"/>
      <c r="Y96" s="145"/>
      <c r="Z96" s="145"/>
      <c r="AA96" s="145"/>
      <c r="AB96" s="145"/>
      <c r="AC96" s="145"/>
      <c r="AD96" s="145"/>
      <c r="AE96" s="145"/>
      <c r="AF96" s="145"/>
      <c r="AG96" s="145"/>
      <c r="AH96" s="145"/>
      <c r="AI96" s="145"/>
    </row>
    <row r="97" spans="2:35" s="117" customFormat="1" ht="15.75" x14ac:dyDescent="0.3">
      <c r="B97" s="370" t="e">
        <f>VLOOKUP(C97,[1]!Companies[#Data],3,FALSE)</f>
        <v>#REF!</v>
      </c>
      <c r="C97" s="314" t="s">
        <v>614</v>
      </c>
      <c r="D97" s="314" t="s">
        <v>596</v>
      </c>
      <c r="E97" s="314" t="s">
        <v>803</v>
      </c>
      <c r="F97" s="314" t="s">
        <v>663</v>
      </c>
      <c r="G97" s="314" t="s">
        <v>663</v>
      </c>
      <c r="H97" s="314"/>
      <c r="I97" s="314" t="s">
        <v>673</v>
      </c>
      <c r="J97" s="371">
        <v>202800595</v>
      </c>
      <c r="K97" s="314" t="s">
        <v>663</v>
      </c>
      <c r="L97" s="314"/>
      <c r="M97" s="314"/>
      <c r="N97" s="314"/>
      <c r="O97" s="314" t="s">
        <v>50</v>
      </c>
      <c r="S97" s="145"/>
      <c r="T97" s="145"/>
      <c r="U97" s="145"/>
      <c r="V97" s="145"/>
      <c r="W97" s="145"/>
      <c r="X97" s="145"/>
      <c r="Y97" s="145"/>
      <c r="Z97" s="145"/>
      <c r="AA97" s="145"/>
      <c r="AB97" s="145"/>
      <c r="AC97" s="145"/>
      <c r="AD97" s="145"/>
      <c r="AE97" s="145"/>
      <c r="AF97" s="145"/>
      <c r="AG97" s="145"/>
      <c r="AH97" s="145"/>
      <c r="AI97" s="145"/>
    </row>
    <row r="98" spans="2:35" s="117" customFormat="1" ht="15.75" x14ac:dyDescent="0.3">
      <c r="B98" s="370" t="e">
        <f>VLOOKUP(C98,[1]!Companies[#Data],3,FALSE)</f>
        <v>#REF!</v>
      </c>
      <c r="C98" s="314" t="s">
        <v>614</v>
      </c>
      <c r="D98" s="314" t="s">
        <v>596</v>
      </c>
      <c r="E98" s="314" t="s">
        <v>804</v>
      </c>
      <c r="F98" s="314" t="s">
        <v>663</v>
      </c>
      <c r="G98" s="314" t="s">
        <v>663</v>
      </c>
      <c r="H98" s="314"/>
      <c r="I98" s="314" t="s">
        <v>673</v>
      </c>
      <c r="J98" s="371">
        <v>5008000</v>
      </c>
      <c r="K98" s="314" t="s">
        <v>663</v>
      </c>
      <c r="L98" s="314"/>
      <c r="M98" s="314"/>
      <c r="N98" s="314"/>
      <c r="O98" s="314" t="s">
        <v>50</v>
      </c>
      <c r="S98" s="145"/>
      <c r="T98" s="145"/>
      <c r="U98" s="145"/>
      <c r="V98" s="145"/>
      <c r="W98" s="145"/>
      <c r="X98" s="145"/>
      <c r="Y98" s="145"/>
      <c r="Z98" s="145"/>
      <c r="AA98" s="145"/>
      <c r="AB98" s="145"/>
      <c r="AC98" s="145"/>
      <c r="AD98" s="145"/>
      <c r="AE98" s="145"/>
      <c r="AF98" s="145"/>
      <c r="AG98" s="145"/>
      <c r="AH98" s="145"/>
      <c r="AI98" s="145"/>
    </row>
    <row r="99" spans="2:35" s="117" customFormat="1" ht="15.75" x14ac:dyDescent="0.3">
      <c r="B99" s="370" t="e">
        <f>VLOOKUP(C99,[1]!Companies[#Data],3,FALSE)</f>
        <v>#REF!</v>
      </c>
      <c r="C99" s="314" t="s">
        <v>614</v>
      </c>
      <c r="D99" s="314" t="s">
        <v>596</v>
      </c>
      <c r="E99" s="314" t="s">
        <v>796</v>
      </c>
      <c r="F99" s="314" t="s">
        <v>663</v>
      </c>
      <c r="G99" s="314" t="s">
        <v>663</v>
      </c>
      <c r="H99" s="314"/>
      <c r="I99" s="314" t="s">
        <v>673</v>
      </c>
      <c r="J99" s="371">
        <v>81360000</v>
      </c>
      <c r="K99" s="314" t="s">
        <v>663</v>
      </c>
      <c r="L99" s="314"/>
      <c r="M99" s="314"/>
      <c r="N99" s="314"/>
      <c r="O99" s="314" t="s">
        <v>50</v>
      </c>
      <c r="S99" s="145"/>
      <c r="T99" s="145"/>
      <c r="U99" s="145"/>
      <c r="V99" s="145"/>
      <c r="W99" s="145"/>
      <c r="X99" s="145"/>
      <c r="Y99" s="145"/>
      <c r="Z99" s="145"/>
      <c r="AA99" s="145"/>
      <c r="AB99" s="145"/>
      <c r="AC99" s="145"/>
      <c r="AD99" s="145"/>
      <c r="AE99" s="145"/>
      <c r="AF99" s="145"/>
      <c r="AG99" s="145"/>
      <c r="AH99" s="145"/>
      <c r="AI99" s="145"/>
    </row>
    <row r="100" spans="2:35" s="117" customFormat="1" ht="15.75" x14ac:dyDescent="0.3">
      <c r="B100" s="370" t="e">
        <f>VLOOKUP(C100,[1]!Companies[#Data],3,FALSE)</f>
        <v>#REF!</v>
      </c>
      <c r="C100" s="314" t="s">
        <v>614</v>
      </c>
      <c r="D100" s="314" t="s">
        <v>597</v>
      </c>
      <c r="E100" s="314" t="s">
        <v>831</v>
      </c>
      <c r="F100" s="314" t="s">
        <v>663</v>
      </c>
      <c r="G100" s="314" t="s">
        <v>663</v>
      </c>
      <c r="H100" s="314"/>
      <c r="I100" s="314" t="s">
        <v>673</v>
      </c>
      <c r="J100" s="371">
        <v>46045306</v>
      </c>
      <c r="K100" s="314" t="s">
        <v>663</v>
      </c>
      <c r="L100" s="314"/>
      <c r="M100" s="314"/>
      <c r="N100" s="314"/>
      <c r="O100" s="314" t="s">
        <v>50</v>
      </c>
      <c r="S100" s="145"/>
      <c r="T100" s="145"/>
      <c r="U100" s="145"/>
      <c r="V100" s="145"/>
      <c r="W100" s="145"/>
      <c r="X100" s="145"/>
      <c r="Y100" s="145"/>
      <c r="Z100" s="145"/>
      <c r="AA100" s="145"/>
      <c r="AB100" s="145"/>
      <c r="AC100" s="145"/>
      <c r="AD100" s="145"/>
      <c r="AE100" s="145"/>
      <c r="AF100" s="145"/>
      <c r="AG100" s="145"/>
      <c r="AH100" s="145"/>
      <c r="AI100" s="145"/>
    </row>
    <row r="101" spans="2:35" s="117" customFormat="1" ht="15.75" x14ac:dyDescent="0.3">
      <c r="B101" s="370" t="e">
        <f>VLOOKUP(C101,[1]!Companies[#Data],3,FALSE)</f>
        <v>#REF!</v>
      </c>
      <c r="C101" s="314" t="s">
        <v>614</v>
      </c>
      <c r="D101" s="314" t="s">
        <v>597</v>
      </c>
      <c r="E101" s="314" t="s">
        <v>815</v>
      </c>
      <c r="F101" s="314" t="s">
        <v>663</v>
      </c>
      <c r="G101" s="314" t="s">
        <v>663</v>
      </c>
      <c r="H101" s="314"/>
      <c r="I101" s="314" t="s">
        <v>673</v>
      </c>
      <c r="J101" s="371">
        <v>230275775</v>
      </c>
      <c r="K101" s="314" t="s">
        <v>663</v>
      </c>
      <c r="L101" s="314"/>
      <c r="M101" s="314"/>
      <c r="N101" s="314"/>
      <c r="O101" s="314" t="s">
        <v>50</v>
      </c>
      <c r="S101" s="145"/>
      <c r="T101" s="145"/>
      <c r="U101" s="145"/>
      <c r="V101" s="145"/>
      <c r="W101" s="145"/>
      <c r="X101" s="145"/>
      <c r="Y101" s="145"/>
      <c r="Z101" s="145"/>
      <c r="AA101" s="145"/>
      <c r="AB101" s="145"/>
      <c r="AC101" s="145"/>
      <c r="AD101" s="145"/>
      <c r="AE101" s="145"/>
      <c r="AF101" s="145"/>
      <c r="AG101" s="145"/>
      <c r="AH101" s="145"/>
      <c r="AI101" s="145"/>
    </row>
    <row r="102" spans="2:35" s="117" customFormat="1" ht="15.75" x14ac:dyDescent="0.3">
      <c r="B102" s="370" t="e">
        <f>VLOOKUP(C102,[1]!Companies[#Data],3,FALSE)</f>
        <v>#REF!</v>
      </c>
      <c r="C102" s="314" t="s">
        <v>614</v>
      </c>
      <c r="D102" s="314" t="s">
        <v>597</v>
      </c>
      <c r="E102" s="314" t="s">
        <v>817</v>
      </c>
      <c r="F102" s="314" t="s">
        <v>663</v>
      </c>
      <c r="G102" s="314" t="s">
        <v>663</v>
      </c>
      <c r="H102" s="314"/>
      <c r="I102" s="314" t="s">
        <v>673</v>
      </c>
      <c r="J102" s="371">
        <v>7039266</v>
      </c>
      <c r="K102" s="314" t="s">
        <v>663</v>
      </c>
      <c r="L102" s="314"/>
      <c r="M102" s="314"/>
      <c r="N102" s="314"/>
      <c r="O102" s="314" t="s">
        <v>50</v>
      </c>
      <c r="S102" s="145"/>
      <c r="T102" s="145"/>
      <c r="U102" s="145"/>
      <c r="V102" s="145"/>
      <c r="W102" s="145"/>
      <c r="X102" s="145"/>
      <c r="Y102" s="145"/>
      <c r="Z102" s="145"/>
      <c r="AA102" s="145"/>
      <c r="AB102" s="145"/>
      <c r="AC102" s="145"/>
      <c r="AD102" s="145"/>
      <c r="AE102" s="145"/>
      <c r="AF102" s="145"/>
      <c r="AG102" s="145"/>
      <c r="AH102" s="145"/>
      <c r="AI102" s="145"/>
    </row>
    <row r="103" spans="2:35" s="117" customFormat="1" ht="15.75" x14ac:dyDescent="0.3">
      <c r="B103" s="370" t="e">
        <f>VLOOKUP(C103,[1]!Companies[#Data],3,FALSE)</f>
        <v>#REF!</v>
      </c>
      <c r="C103" s="314" t="s">
        <v>614</v>
      </c>
      <c r="D103" s="314" t="s">
        <v>597</v>
      </c>
      <c r="E103" s="314" t="s">
        <v>811</v>
      </c>
      <c r="F103" s="314" t="s">
        <v>663</v>
      </c>
      <c r="G103" s="314" t="s">
        <v>663</v>
      </c>
      <c r="H103" s="314"/>
      <c r="I103" s="314" t="s">
        <v>673</v>
      </c>
      <c r="J103" s="371">
        <v>392226721</v>
      </c>
      <c r="K103" s="314" t="s">
        <v>663</v>
      </c>
      <c r="L103" s="314"/>
      <c r="M103" s="314"/>
      <c r="N103" s="314"/>
      <c r="O103" s="314" t="s">
        <v>50</v>
      </c>
      <c r="S103" s="145"/>
      <c r="T103" s="145"/>
      <c r="U103" s="145"/>
      <c r="V103" s="145"/>
      <c r="W103" s="145"/>
      <c r="X103" s="145"/>
      <c r="Y103" s="145"/>
      <c r="Z103" s="145"/>
      <c r="AA103" s="145"/>
      <c r="AB103" s="145"/>
      <c r="AC103" s="145"/>
      <c r="AD103" s="145"/>
      <c r="AE103" s="145"/>
      <c r="AF103" s="145"/>
      <c r="AG103" s="145"/>
      <c r="AH103" s="145"/>
      <c r="AI103" s="145"/>
    </row>
    <row r="104" spans="2:35" s="117" customFormat="1" ht="15.75" x14ac:dyDescent="0.3">
      <c r="B104" s="370" t="e">
        <f>VLOOKUP(C104,[1]!Companies[#Data],3,FALSE)</f>
        <v>#REF!</v>
      </c>
      <c r="C104" s="314" t="s">
        <v>614</v>
      </c>
      <c r="D104" s="314" t="s">
        <v>597</v>
      </c>
      <c r="E104" s="314" t="s">
        <v>837</v>
      </c>
      <c r="F104" s="314" t="s">
        <v>663</v>
      </c>
      <c r="G104" s="314" t="s">
        <v>663</v>
      </c>
      <c r="H104" s="314"/>
      <c r="I104" s="314" t="s">
        <v>673</v>
      </c>
      <c r="J104" s="371">
        <v>2722</v>
      </c>
      <c r="K104" s="314" t="s">
        <v>663</v>
      </c>
      <c r="L104" s="314"/>
      <c r="M104" s="314"/>
      <c r="N104" s="314"/>
      <c r="O104" s="314" t="s">
        <v>50</v>
      </c>
      <c r="S104" s="145"/>
      <c r="T104" s="145"/>
      <c r="U104" s="145"/>
      <c r="V104" s="145"/>
      <c r="W104" s="145"/>
      <c r="X104" s="145"/>
      <c r="Y104" s="145"/>
      <c r="Z104" s="145"/>
      <c r="AA104" s="145"/>
      <c r="AB104" s="145"/>
      <c r="AC104" s="145"/>
      <c r="AD104" s="145"/>
      <c r="AE104" s="145"/>
      <c r="AF104" s="145"/>
      <c r="AG104" s="145"/>
      <c r="AH104" s="145"/>
      <c r="AI104" s="145"/>
    </row>
    <row r="105" spans="2:35" s="117" customFormat="1" ht="15.75" x14ac:dyDescent="0.3">
      <c r="B105" s="370" t="e">
        <f>VLOOKUP(C105,[1]!Companies[#Data],3,FALSE)</f>
        <v>#REF!</v>
      </c>
      <c r="C105" s="314" t="s">
        <v>617</v>
      </c>
      <c r="D105" s="314" t="s">
        <v>593</v>
      </c>
      <c r="E105" s="314" t="s">
        <v>834</v>
      </c>
      <c r="F105" s="314" t="s">
        <v>663</v>
      </c>
      <c r="G105" s="314" t="s">
        <v>663</v>
      </c>
      <c r="H105" s="314"/>
      <c r="I105" s="314" t="s">
        <v>673</v>
      </c>
      <c r="J105" s="371">
        <v>8751840655</v>
      </c>
      <c r="K105" s="314" t="s">
        <v>663</v>
      </c>
      <c r="L105" s="314"/>
      <c r="M105" s="314"/>
      <c r="N105" s="314"/>
      <c r="O105" s="314" t="s">
        <v>50</v>
      </c>
      <c r="S105" s="145"/>
      <c r="T105" s="145"/>
      <c r="U105" s="145"/>
      <c r="V105" s="145"/>
      <c r="W105" s="145"/>
      <c r="X105" s="145"/>
      <c r="Y105" s="145"/>
      <c r="Z105" s="145"/>
      <c r="AA105" s="145"/>
      <c r="AB105" s="145"/>
      <c r="AC105" s="145"/>
      <c r="AD105" s="145"/>
      <c r="AE105" s="145"/>
      <c r="AF105" s="145"/>
      <c r="AG105" s="145"/>
      <c r="AH105" s="145"/>
      <c r="AI105" s="145"/>
    </row>
    <row r="106" spans="2:35" s="117" customFormat="1" ht="15.75" x14ac:dyDescent="0.3">
      <c r="B106" s="370" t="e">
        <f>VLOOKUP(C106,[1]!Companies[#Data],3,FALSE)</f>
        <v>#REF!</v>
      </c>
      <c r="C106" s="314" t="s">
        <v>617</v>
      </c>
      <c r="D106" s="314" t="s">
        <v>596</v>
      </c>
      <c r="E106" s="314" t="s">
        <v>827</v>
      </c>
      <c r="F106" s="314" t="s">
        <v>663</v>
      </c>
      <c r="G106" s="314" t="s">
        <v>663</v>
      </c>
      <c r="H106" s="314"/>
      <c r="I106" s="314" t="s">
        <v>673</v>
      </c>
      <c r="J106" s="371">
        <v>1913387562</v>
      </c>
      <c r="K106" s="314" t="s">
        <v>663</v>
      </c>
      <c r="L106" s="314"/>
      <c r="M106" s="314"/>
      <c r="N106" s="314"/>
      <c r="O106" s="314" t="s">
        <v>50</v>
      </c>
      <c r="S106" s="145"/>
      <c r="T106" s="145"/>
      <c r="U106" s="145"/>
      <c r="V106" s="145"/>
      <c r="W106" s="145"/>
      <c r="X106" s="145"/>
      <c r="Y106" s="145"/>
      <c r="Z106" s="145"/>
      <c r="AA106" s="145"/>
      <c r="AB106" s="145"/>
      <c r="AC106" s="145"/>
      <c r="AD106" s="145"/>
      <c r="AE106" s="145"/>
      <c r="AF106" s="145"/>
      <c r="AG106" s="145"/>
      <c r="AH106" s="145"/>
      <c r="AI106" s="145"/>
    </row>
    <row r="107" spans="2:35" s="117" customFormat="1" ht="15.75" x14ac:dyDescent="0.3">
      <c r="B107" s="370" t="e">
        <f>VLOOKUP(C107,[1]!Companies[#Data],3,FALSE)</f>
        <v>#REF!</v>
      </c>
      <c r="C107" s="314" t="s">
        <v>617</v>
      </c>
      <c r="D107" s="314" t="s">
        <v>596</v>
      </c>
      <c r="E107" s="314" t="s">
        <v>802</v>
      </c>
      <c r="F107" s="314" t="s">
        <v>663</v>
      </c>
      <c r="G107" s="314" t="s">
        <v>663</v>
      </c>
      <c r="H107" s="314"/>
      <c r="I107" s="314" t="s">
        <v>673</v>
      </c>
      <c r="J107" s="371">
        <v>958000</v>
      </c>
      <c r="K107" s="314" t="s">
        <v>663</v>
      </c>
      <c r="L107" s="314"/>
      <c r="M107" s="314"/>
      <c r="N107" s="314"/>
      <c r="O107" s="314" t="s">
        <v>50</v>
      </c>
      <c r="S107" s="145"/>
      <c r="T107" s="145"/>
      <c r="U107" s="145"/>
      <c r="V107" s="145"/>
      <c r="W107" s="145"/>
      <c r="X107" s="145"/>
      <c r="Y107" s="145"/>
      <c r="Z107" s="145"/>
      <c r="AA107" s="145"/>
      <c r="AB107" s="145"/>
      <c r="AC107" s="145"/>
      <c r="AD107" s="145"/>
      <c r="AE107" s="145"/>
      <c r="AF107" s="145"/>
      <c r="AG107" s="145"/>
      <c r="AH107" s="145"/>
      <c r="AI107" s="145"/>
    </row>
    <row r="108" spans="2:35" s="117" customFormat="1" ht="15.75" x14ac:dyDescent="0.3">
      <c r="B108" s="370" t="e">
        <f>VLOOKUP(C108,[1]!Companies[#Data],3,FALSE)</f>
        <v>#REF!</v>
      </c>
      <c r="C108" s="314" t="s">
        <v>617</v>
      </c>
      <c r="D108" s="314" t="s">
        <v>596</v>
      </c>
      <c r="E108" s="314" t="s">
        <v>803</v>
      </c>
      <c r="F108" s="314" t="s">
        <v>663</v>
      </c>
      <c r="G108" s="314" t="s">
        <v>663</v>
      </c>
      <c r="H108" s="314"/>
      <c r="I108" s="314" t="s">
        <v>673</v>
      </c>
      <c r="J108" s="371">
        <v>58243612</v>
      </c>
      <c r="K108" s="314" t="s">
        <v>663</v>
      </c>
      <c r="L108" s="314"/>
      <c r="M108" s="314"/>
      <c r="N108" s="314"/>
      <c r="O108" s="314" t="s">
        <v>50</v>
      </c>
      <c r="S108" s="145"/>
      <c r="T108" s="145"/>
      <c r="U108" s="145"/>
      <c r="V108" s="145"/>
      <c r="W108" s="145"/>
      <c r="X108" s="145"/>
      <c r="Y108" s="145"/>
      <c r="Z108" s="145"/>
      <c r="AA108" s="145"/>
      <c r="AB108" s="145"/>
      <c r="AC108" s="145"/>
      <c r="AD108" s="145"/>
      <c r="AE108" s="145"/>
      <c r="AF108" s="145"/>
      <c r="AG108" s="145"/>
      <c r="AH108" s="145"/>
      <c r="AI108" s="145"/>
    </row>
    <row r="109" spans="2:35" s="117" customFormat="1" ht="15.75" x14ac:dyDescent="0.3">
      <c r="B109" s="370" t="e">
        <f>VLOOKUP(C109,[1]!Companies[#Data],3,FALSE)</f>
        <v>#REF!</v>
      </c>
      <c r="C109" s="314" t="s">
        <v>617</v>
      </c>
      <c r="D109" s="314" t="s">
        <v>596</v>
      </c>
      <c r="E109" s="314" t="s">
        <v>804</v>
      </c>
      <c r="F109" s="314" t="s">
        <v>663</v>
      </c>
      <c r="G109" s="314" t="s">
        <v>663</v>
      </c>
      <c r="H109" s="314"/>
      <c r="I109" s="314" t="s">
        <v>673</v>
      </c>
      <c r="J109" s="371">
        <v>110000</v>
      </c>
      <c r="K109" s="314" t="s">
        <v>663</v>
      </c>
      <c r="L109" s="314"/>
      <c r="M109" s="314"/>
      <c r="N109" s="314"/>
      <c r="O109" s="314" t="s">
        <v>50</v>
      </c>
      <c r="S109" s="145"/>
      <c r="T109" s="145"/>
      <c r="U109" s="145"/>
      <c r="V109" s="145"/>
      <c r="W109" s="145"/>
      <c r="X109" s="145"/>
      <c r="Y109" s="145"/>
      <c r="Z109" s="145"/>
      <c r="AA109" s="145"/>
      <c r="AB109" s="145"/>
      <c r="AC109" s="145"/>
      <c r="AD109" s="145"/>
      <c r="AE109" s="145"/>
      <c r="AF109" s="145"/>
      <c r="AG109" s="145"/>
      <c r="AH109" s="145"/>
      <c r="AI109" s="145"/>
    </row>
    <row r="110" spans="2:35" s="117" customFormat="1" ht="15.75" x14ac:dyDescent="0.3">
      <c r="B110" s="370" t="e">
        <f>VLOOKUP(C110,[1]!Companies[#Data],3,FALSE)</f>
        <v>#REF!</v>
      </c>
      <c r="C110" s="314" t="s">
        <v>617</v>
      </c>
      <c r="D110" s="314" t="s">
        <v>597</v>
      </c>
      <c r="E110" s="314" t="s">
        <v>831</v>
      </c>
      <c r="F110" s="314" t="s">
        <v>663</v>
      </c>
      <c r="G110" s="314" t="s">
        <v>663</v>
      </c>
      <c r="H110" s="314"/>
      <c r="I110" s="314" t="s">
        <v>673</v>
      </c>
      <c r="J110" s="371">
        <v>1141714</v>
      </c>
      <c r="K110" s="314" t="s">
        <v>663</v>
      </c>
      <c r="L110" s="314"/>
      <c r="M110" s="314"/>
      <c r="N110" s="314"/>
      <c r="O110" s="314" t="s">
        <v>50</v>
      </c>
      <c r="S110" s="145"/>
      <c r="T110" s="145"/>
      <c r="U110" s="145"/>
      <c r="V110" s="145"/>
      <c r="W110" s="145"/>
      <c r="X110" s="145"/>
      <c r="Y110" s="145"/>
      <c r="Z110" s="145"/>
      <c r="AA110" s="145"/>
      <c r="AB110" s="145"/>
      <c r="AC110" s="145"/>
      <c r="AD110" s="145"/>
      <c r="AE110" s="145"/>
      <c r="AF110" s="145"/>
      <c r="AG110" s="145"/>
      <c r="AH110" s="145"/>
      <c r="AI110" s="145"/>
    </row>
    <row r="111" spans="2:35" s="117" customFormat="1" ht="15.75" x14ac:dyDescent="0.3">
      <c r="B111" s="370" t="e">
        <f>VLOOKUP(C111,[1]!Companies[#Data],3,FALSE)</f>
        <v>#REF!</v>
      </c>
      <c r="C111" s="314" t="s">
        <v>617</v>
      </c>
      <c r="D111" s="314" t="s">
        <v>597</v>
      </c>
      <c r="E111" s="314" t="s">
        <v>815</v>
      </c>
      <c r="F111" s="314" t="s">
        <v>663</v>
      </c>
      <c r="G111" s="314" t="s">
        <v>663</v>
      </c>
      <c r="H111" s="314"/>
      <c r="I111" s="314" t="s">
        <v>673</v>
      </c>
      <c r="J111" s="371">
        <v>7013654</v>
      </c>
      <c r="K111" s="314" t="s">
        <v>663</v>
      </c>
      <c r="L111" s="314"/>
      <c r="M111" s="314"/>
      <c r="N111" s="314"/>
      <c r="O111" s="314" t="s">
        <v>50</v>
      </c>
      <c r="S111" s="145"/>
      <c r="T111" s="145"/>
      <c r="U111" s="145"/>
      <c r="V111" s="145"/>
      <c r="W111" s="145"/>
      <c r="X111" s="145"/>
      <c r="Y111" s="145"/>
      <c r="Z111" s="145"/>
      <c r="AA111" s="145"/>
      <c r="AB111" s="145"/>
      <c r="AC111" s="145"/>
      <c r="AD111" s="145"/>
      <c r="AE111" s="145"/>
      <c r="AF111" s="145"/>
      <c r="AG111" s="145"/>
      <c r="AH111" s="145"/>
      <c r="AI111" s="145"/>
    </row>
    <row r="112" spans="2:35" s="117" customFormat="1" ht="15.75" x14ac:dyDescent="0.3">
      <c r="B112" s="370" t="e">
        <f>VLOOKUP(C112,[1]!Companies[#Data],3,FALSE)</f>
        <v>#REF!</v>
      </c>
      <c r="C112" s="314" t="s">
        <v>617</v>
      </c>
      <c r="D112" s="314" t="s">
        <v>597</v>
      </c>
      <c r="E112" s="314" t="s">
        <v>811</v>
      </c>
      <c r="F112" s="314" t="s">
        <v>663</v>
      </c>
      <c r="G112" s="314" t="s">
        <v>663</v>
      </c>
      <c r="H112" s="314"/>
      <c r="I112" s="314" t="s">
        <v>673</v>
      </c>
      <c r="J112" s="371">
        <v>5695106</v>
      </c>
      <c r="K112" s="314" t="s">
        <v>663</v>
      </c>
      <c r="L112" s="314"/>
      <c r="M112" s="314"/>
      <c r="N112" s="314"/>
      <c r="O112" s="314" t="s">
        <v>50</v>
      </c>
      <c r="S112" s="145"/>
      <c r="T112" s="145"/>
      <c r="U112" s="145"/>
      <c r="V112" s="145"/>
      <c r="W112" s="145"/>
      <c r="X112" s="145"/>
      <c r="Y112" s="145"/>
      <c r="Z112" s="145"/>
      <c r="AA112" s="145"/>
      <c r="AB112" s="145"/>
      <c r="AC112" s="145"/>
      <c r="AD112" s="145"/>
      <c r="AE112" s="145"/>
      <c r="AF112" s="145"/>
      <c r="AG112" s="145"/>
      <c r="AH112" s="145"/>
      <c r="AI112" s="145"/>
    </row>
    <row r="113" spans="2:35" s="117" customFormat="1" ht="15.75" x14ac:dyDescent="0.3">
      <c r="B113" s="370" t="e">
        <f>VLOOKUP(C113,[1]!Companies[#Data],3,FALSE)</f>
        <v>#REF!</v>
      </c>
      <c r="C113" s="314" t="s">
        <v>619</v>
      </c>
      <c r="D113" s="314" t="s">
        <v>593</v>
      </c>
      <c r="E113" s="314" t="s">
        <v>833</v>
      </c>
      <c r="F113" s="314" t="s">
        <v>663</v>
      </c>
      <c r="G113" s="314" t="s">
        <v>663</v>
      </c>
      <c r="H113" s="314"/>
      <c r="I113" s="314" t="s">
        <v>673</v>
      </c>
      <c r="J113" s="371">
        <v>233021003</v>
      </c>
      <c r="K113" s="314" t="s">
        <v>663</v>
      </c>
      <c r="L113" s="314"/>
      <c r="M113" s="314"/>
      <c r="N113" s="314"/>
      <c r="O113" s="314" t="s">
        <v>50</v>
      </c>
      <c r="S113" s="145"/>
      <c r="T113" s="145"/>
      <c r="U113" s="145"/>
      <c r="V113" s="145"/>
      <c r="W113" s="145"/>
      <c r="X113" s="145"/>
      <c r="Y113" s="145"/>
      <c r="Z113" s="145"/>
      <c r="AA113" s="145"/>
      <c r="AB113" s="145"/>
      <c r="AC113" s="145"/>
      <c r="AD113" s="145"/>
      <c r="AE113" s="145"/>
      <c r="AF113" s="145"/>
      <c r="AG113" s="145"/>
      <c r="AH113" s="145"/>
      <c r="AI113" s="145"/>
    </row>
    <row r="114" spans="2:35" s="117" customFormat="1" ht="15.75" x14ac:dyDescent="0.3">
      <c r="B114" s="370" t="e">
        <f>VLOOKUP(C114,[1]!Companies[#Data],3,FALSE)</f>
        <v>#REF!</v>
      </c>
      <c r="C114" s="314" t="s">
        <v>619</v>
      </c>
      <c r="D114" s="314" t="s">
        <v>593</v>
      </c>
      <c r="E114" s="314" t="s">
        <v>834</v>
      </c>
      <c r="F114" s="314" t="s">
        <v>663</v>
      </c>
      <c r="G114" s="314" t="s">
        <v>663</v>
      </c>
      <c r="H114" s="314"/>
      <c r="I114" s="314" t="s">
        <v>673</v>
      </c>
      <c r="J114" s="371">
        <v>3793497134</v>
      </c>
      <c r="K114" s="314" t="s">
        <v>663</v>
      </c>
      <c r="L114" s="314"/>
      <c r="M114" s="314"/>
      <c r="N114" s="314"/>
      <c r="O114" s="314" t="s">
        <v>50</v>
      </c>
      <c r="S114" s="145"/>
      <c r="T114" s="145"/>
      <c r="U114" s="145"/>
      <c r="V114" s="145"/>
      <c r="W114" s="145"/>
      <c r="X114" s="145"/>
      <c r="Y114" s="145"/>
      <c r="Z114" s="145"/>
      <c r="AA114" s="145"/>
      <c r="AB114" s="145"/>
      <c r="AC114" s="145"/>
      <c r="AD114" s="145"/>
      <c r="AE114" s="145"/>
      <c r="AF114" s="145"/>
      <c r="AG114" s="145"/>
      <c r="AH114" s="145"/>
      <c r="AI114" s="145"/>
    </row>
    <row r="115" spans="2:35" s="117" customFormat="1" ht="15.75" x14ac:dyDescent="0.3">
      <c r="B115" s="370" t="e">
        <f>VLOOKUP(C115,[1]!Companies[#Data],3,FALSE)</f>
        <v>#REF!</v>
      </c>
      <c r="C115" s="314" t="s">
        <v>619</v>
      </c>
      <c r="D115" s="314" t="s">
        <v>599</v>
      </c>
      <c r="E115" s="314" t="s">
        <v>820</v>
      </c>
      <c r="F115" s="314" t="s">
        <v>663</v>
      </c>
      <c r="G115" s="314" t="s">
        <v>663</v>
      </c>
      <c r="H115" s="314"/>
      <c r="I115" s="314" t="s">
        <v>673</v>
      </c>
      <c r="J115" s="371">
        <v>46131902</v>
      </c>
      <c r="K115" s="314" t="s">
        <v>663</v>
      </c>
      <c r="L115" s="314"/>
      <c r="M115" s="314"/>
      <c r="N115" s="314"/>
      <c r="O115" s="314" t="s">
        <v>50</v>
      </c>
      <c r="S115" s="145"/>
      <c r="T115" s="145"/>
      <c r="U115" s="145"/>
      <c r="V115" s="145"/>
      <c r="W115" s="145"/>
      <c r="X115" s="145"/>
      <c r="Y115" s="145"/>
      <c r="Z115" s="145"/>
      <c r="AA115" s="145"/>
      <c r="AB115" s="145"/>
      <c r="AC115" s="145"/>
      <c r="AD115" s="145"/>
      <c r="AE115" s="145"/>
      <c r="AF115" s="145"/>
      <c r="AG115" s="145"/>
      <c r="AH115" s="145"/>
      <c r="AI115" s="145"/>
    </row>
    <row r="116" spans="2:35" s="117" customFormat="1" ht="15.75" x14ac:dyDescent="0.3">
      <c r="B116" s="370" t="e">
        <f>VLOOKUP(C116,[1]!Companies[#Data],3,FALSE)</f>
        <v>#REF!</v>
      </c>
      <c r="C116" s="314" t="s">
        <v>619</v>
      </c>
      <c r="D116" s="314" t="s">
        <v>596</v>
      </c>
      <c r="E116" s="314" t="s">
        <v>794</v>
      </c>
      <c r="F116" s="314" t="s">
        <v>663</v>
      </c>
      <c r="G116" s="314" t="s">
        <v>663</v>
      </c>
      <c r="H116" s="314"/>
      <c r="I116" s="314" t="s">
        <v>673</v>
      </c>
      <c r="J116" s="371">
        <v>580377995</v>
      </c>
      <c r="K116" s="314" t="s">
        <v>663</v>
      </c>
      <c r="L116" s="314"/>
      <c r="M116" s="314"/>
      <c r="N116" s="314"/>
      <c r="O116" s="314" t="s">
        <v>50</v>
      </c>
      <c r="S116" s="145"/>
      <c r="T116" s="145"/>
      <c r="U116" s="145"/>
      <c r="V116" s="145"/>
      <c r="W116" s="145"/>
      <c r="X116" s="145"/>
      <c r="Y116" s="145"/>
      <c r="Z116" s="145"/>
      <c r="AA116" s="145"/>
      <c r="AB116" s="145"/>
      <c r="AC116" s="145"/>
      <c r="AD116" s="145"/>
      <c r="AE116" s="145"/>
      <c r="AF116" s="145"/>
      <c r="AG116" s="145"/>
      <c r="AH116" s="145"/>
      <c r="AI116" s="145"/>
    </row>
    <row r="117" spans="2:35" s="117" customFormat="1" ht="15.75" x14ac:dyDescent="0.3">
      <c r="B117" s="370" t="e">
        <f>VLOOKUP(C117,[1]!Companies[#Data],3,FALSE)</f>
        <v>#REF!</v>
      </c>
      <c r="C117" s="314" t="s">
        <v>619</v>
      </c>
      <c r="D117" s="314" t="s">
        <v>596</v>
      </c>
      <c r="E117" s="314" t="s">
        <v>827</v>
      </c>
      <c r="F117" s="314" t="s">
        <v>663</v>
      </c>
      <c r="G117" s="314" t="s">
        <v>663</v>
      </c>
      <c r="H117" s="314"/>
      <c r="I117" s="314" t="s">
        <v>673</v>
      </c>
      <c r="J117" s="371">
        <v>929011755</v>
      </c>
      <c r="K117" s="314" t="s">
        <v>663</v>
      </c>
      <c r="L117" s="314"/>
      <c r="M117" s="314"/>
      <c r="N117" s="314"/>
      <c r="O117" s="314" t="s">
        <v>50</v>
      </c>
      <c r="S117" s="145"/>
      <c r="T117" s="145"/>
      <c r="U117" s="145"/>
      <c r="V117" s="145"/>
      <c r="W117" s="145"/>
      <c r="X117" s="145"/>
      <c r="Y117" s="145"/>
      <c r="Z117" s="145"/>
      <c r="AA117" s="145"/>
      <c r="AB117" s="145"/>
      <c r="AC117" s="145"/>
      <c r="AD117" s="145"/>
      <c r="AE117" s="145"/>
      <c r="AF117" s="145"/>
      <c r="AG117" s="145"/>
      <c r="AH117" s="145"/>
      <c r="AI117" s="145"/>
    </row>
    <row r="118" spans="2:35" s="117" customFormat="1" ht="15.75" x14ac:dyDescent="0.3">
      <c r="B118" s="370" t="e">
        <f>VLOOKUP(C118,[1]!Companies[#Data],3,FALSE)</f>
        <v>#REF!</v>
      </c>
      <c r="C118" s="314" t="s">
        <v>619</v>
      </c>
      <c r="D118" s="314" t="s">
        <v>596</v>
      </c>
      <c r="E118" s="314" t="s">
        <v>802</v>
      </c>
      <c r="F118" s="314" t="s">
        <v>663</v>
      </c>
      <c r="G118" s="314" t="s">
        <v>663</v>
      </c>
      <c r="H118" s="314"/>
      <c r="I118" s="314" t="s">
        <v>673</v>
      </c>
      <c r="J118" s="371">
        <v>1495000</v>
      </c>
      <c r="K118" s="314" t="s">
        <v>663</v>
      </c>
      <c r="L118" s="314"/>
      <c r="M118" s="314"/>
      <c r="N118" s="314"/>
      <c r="O118" s="314" t="s">
        <v>50</v>
      </c>
      <c r="S118" s="145"/>
      <c r="T118" s="145"/>
      <c r="U118" s="145"/>
      <c r="V118" s="145"/>
      <c r="W118" s="145"/>
      <c r="X118" s="145"/>
      <c r="Y118" s="145"/>
      <c r="Z118" s="145"/>
      <c r="AA118" s="145"/>
      <c r="AB118" s="145"/>
      <c r="AC118" s="145"/>
      <c r="AD118" s="145"/>
      <c r="AE118" s="145"/>
      <c r="AF118" s="145"/>
      <c r="AG118" s="145"/>
      <c r="AH118" s="145"/>
      <c r="AI118" s="145"/>
    </row>
    <row r="119" spans="2:35" s="117" customFormat="1" ht="15.75" x14ac:dyDescent="0.3">
      <c r="B119" s="370" t="e">
        <f>VLOOKUP(C119,[1]!Companies[#Data],3,FALSE)</f>
        <v>#REF!</v>
      </c>
      <c r="C119" s="314" t="s">
        <v>619</v>
      </c>
      <c r="D119" s="314" t="s">
        <v>596</v>
      </c>
      <c r="E119" s="314" t="s">
        <v>803</v>
      </c>
      <c r="F119" s="314" t="s">
        <v>663</v>
      </c>
      <c r="G119" s="314" t="s">
        <v>663</v>
      </c>
      <c r="H119" s="314"/>
      <c r="I119" s="314" t="s">
        <v>673</v>
      </c>
      <c r="J119" s="371">
        <v>43730600</v>
      </c>
      <c r="K119" s="314" t="s">
        <v>663</v>
      </c>
      <c r="L119" s="314"/>
      <c r="M119" s="314"/>
      <c r="N119" s="314"/>
      <c r="O119" s="314" t="s">
        <v>50</v>
      </c>
      <c r="S119" s="145"/>
      <c r="T119" s="145"/>
      <c r="U119" s="145"/>
      <c r="V119" s="145"/>
      <c r="W119" s="145"/>
      <c r="X119" s="145"/>
      <c r="Y119" s="145"/>
      <c r="Z119" s="145"/>
      <c r="AA119" s="145"/>
      <c r="AB119" s="145"/>
      <c r="AC119" s="145"/>
      <c r="AD119" s="145"/>
      <c r="AE119" s="145"/>
      <c r="AF119" s="145"/>
      <c r="AG119" s="145"/>
      <c r="AH119" s="145"/>
      <c r="AI119" s="145"/>
    </row>
    <row r="120" spans="2:35" s="117" customFormat="1" ht="15.75" x14ac:dyDescent="0.3">
      <c r="B120" s="370" t="e">
        <f>VLOOKUP(C120,[1]!Companies[#Data],3,FALSE)</f>
        <v>#REF!</v>
      </c>
      <c r="C120" s="314" t="s">
        <v>619</v>
      </c>
      <c r="D120" s="314" t="s">
        <v>596</v>
      </c>
      <c r="E120" s="314" t="s">
        <v>830</v>
      </c>
      <c r="F120" s="314" t="s">
        <v>663</v>
      </c>
      <c r="G120" s="314" t="s">
        <v>663</v>
      </c>
      <c r="H120" s="314"/>
      <c r="I120" s="314" t="s">
        <v>673</v>
      </c>
      <c r="J120" s="371">
        <v>56141573</v>
      </c>
      <c r="K120" s="314" t="s">
        <v>663</v>
      </c>
      <c r="L120" s="314"/>
      <c r="M120" s="314"/>
      <c r="N120" s="314"/>
      <c r="O120" s="314" t="s">
        <v>50</v>
      </c>
      <c r="S120" s="145"/>
      <c r="T120" s="145"/>
      <c r="U120" s="145"/>
      <c r="V120" s="145"/>
      <c r="W120" s="145"/>
      <c r="X120" s="145"/>
      <c r="Y120" s="145"/>
      <c r="Z120" s="145"/>
      <c r="AA120" s="145"/>
      <c r="AB120" s="145"/>
      <c r="AC120" s="145"/>
      <c r="AD120" s="145"/>
      <c r="AE120" s="145"/>
      <c r="AF120" s="145"/>
      <c r="AG120" s="145"/>
      <c r="AH120" s="145"/>
      <c r="AI120" s="145"/>
    </row>
    <row r="121" spans="2:35" s="117" customFormat="1" ht="15.75" x14ac:dyDescent="0.3">
      <c r="B121" s="370" t="e">
        <f>VLOOKUP(C121,[1]!Companies[#Data],3,FALSE)</f>
        <v>#REF!</v>
      </c>
      <c r="C121" s="314" t="s">
        <v>619</v>
      </c>
      <c r="D121" s="314" t="s">
        <v>597</v>
      </c>
      <c r="E121" s="314" t="s">
        <v>831</v>
      </c>
      <c r="F121" s="314" t="s">
        <v>663</v>
      </c>
      <c r="G121" s="314" t="s">
        <v>663</v>
      </c>
      <c r="H121" s="314"/>
      <c r="I121" s="314" t="s">
        <v>673</v>
      </c>
      <c r="J121" s="371">
        <v>295592996</v>
      </c>
      <c r="K121" s="314" t="s">
        <v>663</v>
      </c>
      <c r="L121" s="314"/>
      <c r="M121" s="314"/>
      <c r="N121" s="314"/>
      <c r="O121" s="314" t="s">
        <v>50</v>
      </c>
      <c r="S121" s="145"/>
      <c r="T121" s="145"/>
      <c r="U121" s="145"/>
      <c r="V121" s="145"/>
      <c r="W121" s="145"/>
      <c r="X121" s="145"/>
      <c r="Y121" s="145"/>
      <c r="Z121" s="145"/>
      <c r="AA121" s="145"/>
      <c r="AB121" s="145"/>
      <c r="AC121" s="145"/>
      <c r="AD121" s="145"/>
      <c r="AE121" s="145"/>
      <c r="AF121" s="145"/>
      <c r="AG121" s="145"/>
      <c r="AH121" s="145"/>
      <c r="AI121" s="145"/>
    </row>
    <row r="122" spans="2:35" s="117" customFormat="1" ht="15.75" x14ac:dyDescent="0.3">
      <c r="B122" s="370" t="e">
        <f>VLOOKUP(C122,[1]!Companies[#Data],3,FALSE)</f>
        <v>#REF!</v>
      </c>
      <c r="C122" s="314" t="s">
        <v>619</v>
      </c>
      <c r="D122" s="314" t="s">
        <v>597</v>
      </c>
      <c r="E122" s="314" t="s">
        <v>815</v>
      </c>
      <c r="F122" s="314" t="s">
        <v>663</v>
      </c>
      <c r="G122" s="314" t="s">
        <v>663</v>
      </c>
      <c r="H122" s="314"/>
      <c r="I122" s="314" t="s">
        <v>673</v>
      </c>
      <c r="J122" s="371">
        <v>33658347</v>
      </c>
      <c r="K122" s="314" t="s">
        <v>663</v>
      </c>
      <c r="L122" s="314"/>
      <c r="M122" s="314"/>
      <c r="N122" s="314"/>
      <c r="O122" s="314" t="s">
        <v>50</v>
      </c>
      <c r="S122" s="145"/>
      <c r="T122" s="145"/>
      <c r="U122" s="145"/>
      <c r="V122" s="145"/>
      <c r="W122" s="145"/>
      <c r="X122" s="145"/>
      <c r="Y122" s="145"/>
      <c r="Z122" s="145"/>
      <c r="AA122" s="145"/>
      <c r="AB122" s="145"/>
      <c r="AC122" s="145"/>
      <c r="AD122" s="145"/>
      <c r="AE122" s="145"/>
      <c r="AF122" s="145"/>
      <c r="AG122" s="145"/>
      <c r="AH122" s="145"/>
      <c r="AI122" s="145"/>
    </row>
    <row r="123" spans="2:35" s="117" customFormat="1" ht="15.75" x14ac:dyDescent="0.3">
      <c r="B123" s="370" t="e">
        <f>VLOOKUP(C123,[1]!Companies[#Data],3,FALSE)</f>
        <v>#REF!</v>
      </c>
      <c r="C123" s="314" t="s">
        <v>619</v>
      </c>
      <c r="D123" s="314" t="s">
        <v>597</v>
      </c>
      <c r="E123" s="314" t="s">
        <v>817</v>
      </c>
      <c r="F123" s="314" t="s">
        <v>663</v>
      </c>
      <c r="G123" s="314" t="s">
        <v>663</v>
      </c>
      <c r="H123" s="314"/>
      <c r="I123" s="314" t="s">
        <v>673</v>
      </c>
      <c r="J123" s="371">
        <v>2948232</v>
      </c>
      <c r="K123" s="314" t="s">
        <v>663</v>
      </c>
      <c r="L123" s="314"/>
      <c r="M123" s="314"/>
      <c r="N123" s="314"/>
      <c r="O123" s="314" t="s">
        <v>50</v>
      </c>
      <c r="S123" s="145"/>
      <c r="T123" s="145"/>
      <c r="U123" s="145"/>
      <c r="V123" s="145"/>
      <c r="W123" s="145"/>
      <c r="X123" s="145"/>
      <c r="Y123" s="145"/>
      <c r="Z123" s="145"/>
      <c r="AA123" s="145"/>
      <c r="AB123" s="145"/>
      <c r="AC123" s="145"/>
      <c r="AD123" s="145"/>
      <c r="AE123" s="145"/>
      <c r="AF123" s="145"/>
      <c r="AG123" s="145"/>
      <c r="AH123" s="145"/>
      <c r="AI123" s="145"/>
    </row>
    <row r="124" spans="2:35" s="117" customFormat="1" ht="15.75" x14ac:dyDescent="0.3">
      <c r="B124" s="370" t="e">
        <f>VLOOKUP(C124,[1]!Companies[#Data],3,FALSE)</f>
        <v>#REF!</v>
      </c>
      <c r="C124" s="314" t="s">
        <v>619</v>
      </c>
      <c r="D124" s="314" t="s">
        <v>597</v>
      </c>
      <c r="E124" s="314" t="s">
        <v>811</v>
      </c>
      <c r="F124" s="314" t="s">
        <v>663</v>
      </c>
      <c r="G124" s="314" t="s">
        <v>663</v>
      </c>
      <c r="H124" s="314"/>
      <c r="I124" s="314" t="s">
        <v>673</v>
      </c>
      <c r="J124" s="371">
        <v>44297009</v>
      </c>
      <c r="K124" s="314" t="s">
        <v>663</v>
      </c>
      <c r="L124" s="314"/>
      <c r="M124" s="314"/>
      <c r="N124" s="314"/>
      <c r="O124" s="314" t="s">
        <v>50</v>
      </c>
      <c r="S124" s="145"/>
      <c r="T124" s="145"/>
      <c r="U124" s="145"/>
      <c r="V124" s="145"/>
      <c r="W124" s="145"/>
      <c r="X124" s="145"/>
      <c r="Y124" s="145"/>
      <c r="Z124" s="145"/>
      <c r="AA124" s="145"/>
      <c r="AB124" s="145"/>
      <c r="AC124" s="145"/>
      <c r="AD124" s="145"/>
      <c r="AE124" s="145"/>
      <c r="AF124" s="145"/>
      <c r="AG124" s="145"/>
      <c r="AH124" s="145"/>
      <c r="AI124" s="145"/>
    </row>
    <row r="125" spans="2:35" s="117" customFormat="1" ht="15.75" x14ac:dyDescent="0.3">
      <c r="B125" s="370" t="e">
        <f>VLOOKUP(C125,[1]!Companies[#Data],3,FALSE)</f>
        <v>#REF!</v>
      </c>
      <c r="C125" s="314" t="s">
        <v>621</v>
      </c>
      <c r="D125" s="314" t="s">
        <v>593</v>
      </c>
      <c r="E125" s="314" t="s">
        <v>834</v>
      </c>
      <c r="F125" s="314" t="s">
        <v>663</v>
      </c>
      <c r="G125" s="314" t="s">
        <v>663</v>
      </c>
      <c r="H125" s="314"/>
      <c r="I125" s="314" t="s">
        <v>673</v>
      </c>
      <c r="J125" s="371">
        <v>1301453000</v>
      </c>
      <c r="K125" s="314" t="s">
        <v>663</v>
      </c>
      <c r="L125" s="314"/>
      <c r="M125" s="314"/>
      <c r="N125" s="314"/>
      <c r="O125" s="314" t="s">
        <v>663</v>
      </c>
      <c r="S125" s="145"/>
      <c r="T125" s="145"/>
      <c r="U125" s="145"/>
      <c r="V125" s="145"/>
      <c r="W125" s="145"/>
      <c r="X125" s="145"/>
      <c r="Y125" s="145"/>
      <c r="Z125" s="145"/>
      <c r="AA125" s="145"/>
      <c r="AB125" s="145"/>
      <c r="AC125" s="145"/>
      <c r="AD125" s="145"/>
      <c r="AE125" s="145"/>
      <c r="AF125" s="145"/>
      <c r="AG125" s="145"/>
      <c r="AH125" s="145"/>
      <c r="AI125" s="145"/>
    </row>
    <row r="126" spans="2:35" s="117" customFormat="1" ht="15.75" x14ac:dyDescent="0.3">
      <c r="B126" s="370" t="e">
        <f>VLOOKUP(C126,[1]!Companies[#Data],3,FALSE)</f>
        <v>#REF!</v>
      </c>
      <c r="C126" s="314" t="s">
        <v>621</v>
      </c>
      <c r="D126" s="314" t="s">
        <v>593</v>
      </c>
      <c r="E126" s="314" t="s">
        <v>838</v>
      </c>
      <c r="F126" s="314" t="s">
        <v>663</v>
      </c>
      <c r="G126" s="314" t="s">
        <v>663</v>
      </c>
      <c r="H126" s="314"/>
      <c r="I126" s="314" t="s">
        <v>673</v>
      </c>
      <c r="J126" s="371">
        <v>200000000</v>
      </c>
      <c r="K126" s="314" t="s">
        <v>663</v>
      </c>
      <c r="L126" s="314"/>
      <c r="M126" s="314"/>
      <c r="N126" s="314"/>
      <c r="O126" s="314" t="s">
        <v>663</v>
      </c>
      <c r="S126" s="145"/>
      <c r="T126" s="145"/>
      <c r="U126" s="145"/>
      <c r="V126" s="145"/>
      <c r="W126" s="145"/>
      <c r="X126" s="145"/>
      <c r="Y126" s="145"/>
      <c r="Z126" s="145"/>
      <c r="AA126" s="145"/>
      <c r="AB126" s="145"/>
      <c r="AC126" s="145"/>
      <c r="AD126" s="145"/>
      <c r="AE126" s="145"/>
      <c r="AF126" s="145"/>
      <c r="AG126" s="145"/>
      <c r="AH126" s="145"/>
      <c r="AI126" s="145"/>
    </row>
    <row r="127" spans="2:35" s="117" customFormat="1" ht="15.75" x14ac:dyDescent="0.3">
      <c r="B127" s="370" t="e">
        <f>VLOOKUP(C127,[1]!Companies[#Data],3,FALSE)</f>
        <v>#REF!</v>
      </c>
      <c r="C127" s="314" t="s">
        <v>621</v>
      </c>
      <c r="D127" s="314" t="s">
        <v>596</v>
      </c>
      <c r="E127" s="314" t="s">
        <v>827</v>
      </c>
      <c r="F127" s="314" t="s">
        <v>663</v>
      </c>
      <c r="G127" s="314" t="s">
        <v>663</v>
      </c>
      <c r="H127" s="314"/>
      <c r="I127" s="314" t="s">
        <v>673</v>
      </c>
      <c r="J127" s="371">
        <v>236202960</v>
      </c>
      <c r="K127" s="314" t="s">
        <v>663</v>
      </c>
      <c r="L127" s="314"/>
      <c r="M127" s="314"/>
      <c r="N127" s="314"/>
      <c r="O127" s="314" t="s">
        <v>663</v>
      </c>
      <c r="S127" s="145"/>
      <c r="T127" s="145"/>
      <c r="U127" s="145"/>
      <c r="V127" s="145"/>
      <c r="W127" s="145"/>
      <c r="X127" s="145"/>
      <c r="Y127" s="145"/>
      <c r="Z127" s="145"/>
      <c r="AA127" s="145"/>
      <c r="AB127" s="145"/>
      <c r="AC127" s="145"/>
      <c r="AD127" s="145"/>
      <c r="AE127" s="145"/>
      <c r="AF127" s="145"/>
      <c r="AG127" s="145"/>
      <c r="AH127" s="145"/>
      <c r="AI127" s="145"/>
    </row>
    <row r="128" spans="2:35" s="117" customFormat="1" ht="15.75" x14ac:dyDescent="0.3">
      <c r="B128" s="370" t="e">
        <f>VLOOKUP(C128,[1]!Companies[#Data],3,FALSE)</f>
        <v>#REF!</v>
      </c>
      <c r="C128" s="314" t="s">
        <v>621</v>
      </c>
      <c r="D128" s="314" t="s">
        <v>596</v>
      </c>
      <c r="E128" s="314" t="s">
        <v>800</v>
      </c>
      <c r="F128" s="314" t="s">
        <v>663</v>
      </c>
      <c r="G128" s="314" t="s">
        <v>663</v>
      </c>
      <c r="H128" s="314"/>
      <c r="I128" s="314" t="s">
        <v>673</v>
      </c>
      <c r="J128" s="371">
        <v>35582400</v>
      </c>
      <c r="K128" s="314" t="s">
        <v>663</v>
      </c>
      <c r="L128" s="314"/>
      <c r="M128" s="314"/>
      <c r="N128" s="314"/>
      <c r="O128" s="314" t="s">
        <v>663</v>
      </c>
      <c r="S128" s="145"/>
      <c r="T128" s="145"/>
      <c r="U128" s="145"/>
      <c r="V128" s="145"/>
      <c r="W128" s="145"/>
      <c r="X128" s="145"/>
      <c r="Y128" s="145"/>
      <c r="Z128" s="145"/>
      <c r="AA128" s="145"/>
      <c r="AB128" s="145"/>
      <c r="AC128" s="145"/>
      <c r="AD128" s="145"/>
      <c r="AE128" s="145"/>
      <c r="AF128" s="145"/>
      <c r="AG128" s="145"/>
      <c r="AH128" s="145"/>
      <c r="AI128" s="145"/>
    </row>
    <row r="129" spans="2:35" s="117" customFormat="1" ht="15.75" x14ac:dyDescent="0.3">
      <c r="B129" s="370" t="e">
        <f>VLOOKUP(C129,[1]!Companies[#Data],3,FALSE)</f>
        <v>#REF!</v>
      </c>
      <c r="C129" s="314" t="s">
        <v>621</v>
      </c>
      <c r="D129" s="314" t="s">
        <v>596</v>
      </c>
      <c r="E129" s="314" t="s">
        <v>802</v>
      </c>
      <c r="F129" s="314" t="s">
        <v>663</v>
      </c>
      <c r="G129" s="314" t="s">
        <v>663</v>
      </c>
      <c r="H129" s="314"/>
      <c r="I129" s="314" t="s">
        <v>673</v>
      </c>
      <c r="J129" s="371">
        <v>4527784</v>
      </c>
      <c r="K129" s="314" t="s">
        <v>663</v>
      </c>
      <c r="L129" s="314"/>
      <c r="M129" s="314"/>
      <c r="N129" s="314"/>
      <c r="O129" s="314" t="s">
        <v>663</v>
      </c>
      <c r="S129" s="145"/>
      <c r="T129" s="145"/>
      <c r="U129" s="145"/>
      <c r="V129" s="145"/>
      <c r="W129" s="145"/>
      <c r="X129" s="145"/>
      <c r="Y129" s="145"/>
      <c r="Z129" s="145"/>
      <c r="AA129" s="145"/>
      <c r="AB129" s="145"/>
      <c r="AC129" s="145"/>
      <c r="AD129" s="145"/>
      <c r="AE129" s="145"/>
      <c r="AF129" s="145"/>
      <c r="AG129" s="145"/>
      <c r="AH129" s="145"/>
      <c r="AI129" s="145"/>
    </row>
    <row r="130" spans="2:35" s="117" customFormat="1" ht="15.75" x14ac:dyDescent="0.3">
      <c r="B130" s="370" t="e">
        <f>VLOOKUP(C130,[1]!Companies[#Data],3,FALSE)</f>
        <v>#REF!</v>
      </c>
      <c r="C130" s="314" t="s">
        <v>621</v>
      </c>
      <c r="D130" s="314" t="s">
        <v>596</v>
      </c>
      <c r="E130" s="314" t="s">
        <v>830</v>
      </c>
      <c r="F130" s="314" t="s">
        <v>663</v>
      </c>
      <c r="G130" s="314" t="s">
        <v>663</v>
      </c>
      <c r="H130" s="314"/>
      <c r="I130" s="314" t="s">
        <v>673</v>
      </c>
      <c r="J130" s="371">
        <v>2507500</v>
      </c>
      <c r="K130" s="314" t="s">
        <v>663</v>
      </c>
      <c r="L130" s="314"/>
      <c r="M130" s="314"/>
      <c r="N130" s="314"/>
      <c r="O130" s="314" t="s">
        <v>663</v>
      </c>
      <c r="S130" s="145"/>
      <c r="T130" s="145"/>
      <c r="U130" s="145"/>
      <c r="V130" s="145"/>
      <c r="W130" s="145"/>
      <c r="X130" s="145"/>
      <c r="Y130" s="145"/>
      <c r="Z130" s="145"/>
      <c r="AA130" s="145"/>
      <c r="AB130" s="145"/>
      <c r="AC130" s="145"/>
      <c r="AD130" s="145"/>
      <c r="AE130" s="145"/>
      <c r="AF130" s="145"/>
      <c r="AG130" s="145"/>
      <c r="AH130" s="145"/>
      <c r="AI130" s="145"/>
    </row>
    <row r="131" spans="2:35" s="117" customFormat="1" ht="15.75" x14ac:dyDescent="0.3">
      <c r="B131" s="370" t="e">
        <f>VLOOKUP(C131,[1]!Companies[#Data],3,FALSE)</f>
        <v>#REF!</v>
      </c>
      <c r="C131" s="314" t="s">
        <v>621</v>
      </c>
      <c r="D131" s="314" t="s">
        <v>596</v>
      </c>
      <c r="E131" s="314" t="s">
        <v>804</v>
      </c>
      <c r="F131" s="314" t="s">
        <v>663</v>
      </c>
      <c r="G131" s="314" t="s">
        <v>663</v>
      </c>
      <c r="H131" s="314"/>
      <c r="I131" s="314" t="s">
        <v>673</v>
      </c>
      <c r="J131" s="371">
        <v>100800</v>
      </c>
      <c r="K131" s="314" t="s">
        <v>663</v>
      </c>
      <c r="L131" s="314"/>
      <c r="M131" s="314"/>
      <c r="N131" s="314"/>
      <c r="O131" s="314" t="s">
        <v>663</v>
      </c>
      <c r="S131" s="145"/>
      <c r="T131" s="145"/>
      <c r="U131" s="145"/>
      <c r="V131" s="145"/>
      <c r="W131" s="145"/>
      <c r="X131" s="145"/>
      <c r="Y131" s="145"/>
      <c r="Z131" s="145"/>
      <c r="AA131" s="145"/>
      <c r="AB131" s="145"/>
      <c r="AC131" s="145"/>
      <c r="AD131" s="145"/>
      <c r="AE131" s="145"/>
      <c r="AF131" s="145"/>
      <c r="AG131" s="145"/>
      <c r="AH131" s="145"/>
      <c r="AI131" s="145"/>
    </row>
    <row r="132" spans="2:35" s="117" customFormat="1" ht="15.75" x14ac:dyDescent="0.3">
      <c r="B132" s="370" t="e">
        <f>VLOOKUP(C132,[1]!Companies[#Data],3,FALSE)</f>
        <v>#REF!</v>
      </c>
      <c r="C132" s="314" t="s">
        <v>621</v>
      </c>
      <c r="D132" s="314" t="s">
        <v>596</v>
      </c>
      <c r="E132" s="314" t="s">
        <v>791</v>
      </c>
      <c r="F132" s="314" t="s">
        <v>663</v>
      </c>
      <c r="G132" s="314" t="s">
        <v>663</v>
      </c>
      <c r="H132" s="314"/>
      <c r="I132" s="314" t="s">
        <v>673</v>
      </c>
      <c r="J132" s="371">
        <v>7600003</v>
      </c>
      <c r="K132" s="314" t="s">
        <v>663</v>
      </c>
      <c r="L132" s="314"/>
      <c r="M132" s="314"/>
      <c r="N132" s="314"/>
      <c r="O132" s="314" t="s">
        <v>663</v>
      </c>
      <c r="S132" s="145"/>
      <c r="T132" s="145"/>
      <c r="U132" s="145"/>
      <c r="V132" s="145"/>
      <c r="W132" s="145"/>
      <c r="X132" s="145"/>
      <c r="Y132" s="145"/>
      <c r="Z132" s="145"/>
      <c r="AA132" s="145"/>
      <c r="AB132" s="145"/>
      <c r="AC132" s="145"/>
      <c r="AD132" s="145"/>
      <c r="AE132" s="145"/>
      <c r="AF132" s="145"/>
      <c r="AG132" s="145"/>
      <c r="AH132" s="145"/>
      <c r="AI132" s="145"/>
    </row>
    <row r="133" spans="2:35" s="117" customFormat="1" ht="15.75" x14ac:dyDescent="0.3">
      <c r="B133" s="370" t="e">
        <f>VLOOKUP(C133,[1]!Companies[#Data],3,FALSE)</f>
        <v>#REF!</v>
      </c>
      <c r="C133" s="314" t="s">
        <v>621</v>
      </c>
      <c r="D133" s="314" t="s">
        <v>596</v>
      </c>
      <c r="E133" s="314" t="s">
        <v>796</v>
      </c>
      <c r="F133" s="314" t="s">
        <v>663</v>
      </c>
      <c r="G133" s="314" t="s">
        <v>663</v>
      </c>
      <c r="H133" s="314"/>
      <c r="I133" s="314" t="s">
        <v>673</v>
      </c>
      <c r="J133" s="371">
        <v>2507500</v>
      </c>
      <c r="K133" s="314" t="s">
        <v>663</v>
      </c>
      <c r="L133" s="314"/>
      <c r="M133" s="314"/>
      <c r="N133" s="314"/>
      <c r="O133" s="314" t="s">
        <v>663</v>
      </c>
      <c r="S133" s="145"/>
      <c r="T133" s="145"/>
      <c r="U133" s="145"/>
      <c r="V133" s="145"/>
      <c r="W133" s="145"/>
      <c r="X133" s="145"/>
      <c r="Y133" s="145"/>
      <c r="Z133" s="145"/>
      <c r="AA133" s="145"/>
      <c r="AB133" s="145"/>
      <c r="AC133" s="145"/>
      <c r="AD133" s="145"/>
      <c r="AE133" s="145"/>
      <c r="AF133" s="145"/>
      <c r="AG133" s="145"/>
      <c r="AH133" s="145"/>
      <c r="AI133" s="145"/>
    </row>
    <row r="134" spans="2:35" s="117" customFormat="1" ht="15.75" x14ac:dyDescent="0.3">
      <c r="B134" s="370" t="e">
        <f>VLOOKUP(C134,[1]!Companies[#Data],3,FALSE)</f>
        <v>#REF!</v>
      </c>
      <c r="C134" s="314" t="s">
        <v>623</v>
      </c>
      <c r="D134" s="314" t="s">
        <v>593</v>
      </c>
      <c r="E134" s="314" t="s">
        <v>838</v>
      </c>
      <c r="F134" s="314" t="s">
        <v>663</v>
      </c>
      <c r="G134" s="314" t="s">
        <v>663</v>
      </c>
      <c r="H134" s="314"/>
      <c r="I134" s="314" t="s">
        <v>673</v>
      </c>
      <c r="J134" s="371">
        <v>3244129073</v>
      </c>
      <c r="K134" s="314" t="s">
        <v>663</v>
      </c>
      <c r="L134" s="314"/>
      <c r="M134" s="314"/>
      <c r="N134" s="314"/>
      <c r="O134" s="314" t="s">
        <v>50</v>
      </c>
      <c r="S134" s="145"/>
      <c r="T134" s="145"/>
      <c r="U134" s="145"/>
      <c r="V134" s="145"/>
      <c r="W134" s="145"/>
      <c r="X134" s="145"/>
      <c r="Y134" s="145"/>
      <c r="Z134" s="145"/>
      <c r="AA134" s="145"/>
      <c r="AB134" s="145"/>
      <c r="AC134" s="145"/>
      <c r="AD134" s="145"/>
      <c r="AE134" s="145"/>
      <c r="AF134" s="145"/>
      <c r="AG134" s="145"/>
      <c r="AH134" s="145"/>
      <c r="AI134" s="145"/>
    </row>
    <row r="135" spans="2:35" s="117" customFormat="1" ht="15.75" x14ac:dyDescent="0.3">
      <c r="B135" s="370" t="e">
        <f>VLOOKUP(C135,[1]!Companies[#Data],3,FALSE)</f>
        <v>#REF!</v>
      </c>
      <c r="C135" s="314" t="s">
        <v>625</v>
      </c>
      <c r="D135" s="314" t="s">
        <v>593</v>
      </c>
      <c r="E135" s="314" t="s">
        <v>834</v>
      </c>
      <c r="F135" s="314" t="s">
        <v>663</v>
      </c>
      <c r="G135" s="314" t="s">
        <v>663</v>
      </c>
      <c r="H135" s="314"/>
      <c r="I135" s="314" t="s">
        <v>673</v>
      </c>
      <c r="J135" s="371">
        <v>40366396</v>
      </c>
      <c r="K135" s="314" t="s">
        <v>663</v>
      </c>
      <c r="L135" s="314"/>
      <c r="M135" s="314"/>
      <c r="N135" s="314"/>
      <c r="O135" s="314" t="s">
        <v>663</v>
      </c>
      <c r="S135" s="145"/>
      <c r="T135" s="145"/>
      <c r="U135" s="145"/>
      <c r="V135" s="145"/>
      <c r="W135" s="145"/>
      <c r="X135" s="145"/>
      <c r="Y135" s="145"/>
      <c r="Z135" s="145"/>
      <c r="AA135" s="145"/>
      <c r="AB135" s="145"/>
      <c r="AC135" s="145"/>
      <c r="AD135" s="145"/>
      <c r="AE135" s="145"/>
      <c r="AF135" s="145"/>
      <c r="AG135" s="145"/>
      <c r="AH135" s="145"/>
      <c r="AI135" s="145"/>
    </row>
    <row r="136" spans="2:35" s="117" customFormat="1" ht="15.75" x14ac:dyDescent="0.3">
      <c r="B136" s="370" t="e">
        <f>VLOOKUP(C136,[1]!Companies[#Data],3,FALSE)</f>
        <v>#REF!</v>
      </c>
      <c r="C136" s="314" t="s">
        <v>625</v>
      </c>
      <c r="D136" s="314" t="s">
        <v>593</v>
      </c>
      <c r="E136" s="314" t="s">
        <v>838</v>
      </c>
      <c r="F136" s="314" t="s">
        <v>663</v>
      </c>
      <c r="G136" s="314" t="s">
        <v>663</v>
      </c>
      <c r="H136" s="314"/>
      <c r="I136" s="314" t="s">
        <v>673</v>
      </c>
      <c r="J136" s="371">
        <v>195672582</v>
      </c>
      <c r="K136" s="314" t="s">
        <v>663</v>
      </c>
      <c r="L136" s="314"/>
      <c r="M136" s="314"/>
      <c r="N136" s="314"/>
      <c r="O136" s="314" t="s">
        <v>663</v>
      </c>
      <c r="S136" s="145"/>
      <c r="T136" s="145"/>
      <c r="U136" s="145"/>
      <c r="V136" s="145"/>
      <c r="W136" s="145"/>
      <c r="X136" s="145"/>
      <c r="Y136" s="145"/>
      <c r="Z136" s="145"/>
      <c r="AA136" s="145"/>
      <c r="AB136" s="145"/>
      <c r="AC136" s="145"/>
      <c r="AD136" s="145"/>
      <c r="AE136" s="145"/>
      <c r="AF136" s="145"/>
      <c r="AG136" s="145"/>
      <c r="AH136" s="145"/>
      <c r="AI136" s="145"/>
    </row>
    <row r="137" spans="2:35" s="117" customFormat="1" ht="15.75" x14ac:dyDescent="0.3">
      <c r="B137" s="370" t="e">
        <f>VLOOKUP(C137,[1]!Companies[#Data],3,FALSE)</f>
        <v>#REF!</v>
      </c>
      <c r="C137" s="314" t="s">
        <v>625</v>
      </c>
      <c r="D137" s="314" t="s">
        <v>599</v>
      </c>
      <c r="E137" s="314" t="s">
        <v>820</v>
      </c>
      <c r="F137" s="314" t="s">
        <v>663</v>
      </c>
      <c r="G137" s="314" t="s">
        <v>663</v>
      </c>
      <c r="H137" s="314"/>
      <c r="I137" s="314" t="s">
        <v>673</v>
      </c>
      <c r="J137" s="371">
        <v>23213552</v>
      </c>
      <c r="K137" s="314" t="s">
        <v>663</v>
      </c>
      <c r="L137" s="314"/>
      <c r="M137" s="314"/>
      <c r="N137" s="314"/>
      <c r="O137" s="314" t="s">
        <v>663</v>
      </c>
      <c r="S137" s="145"/>
      <c r="T137" s="145"/>
      <c r="U137" s="145"/>
      <c r="V137" s="145"/>
      <c r="W137" s="145"/>
      <c r="X137" s="145"/>
      <c r="Y137" s="145"/>
      <c r="Z137" s="145"/>
      <c r="AA137" s="145"/>
      <c r="AB137" s="145"/>
      <c r="AC137" s="145"/>
      <c r="AD137" s="145"/>
      <c r="AE137" s="145"/>
      <c r="AF137" s="145"/>
      <c r="AG137" s="145"/>
      <c r="AH137" s="145"/>
      <c r="AI137" s="145"/>
    </row>
    <row r="138" spans="2:35" s="117" customFormat="1" ht="15.75" x14ac:dyDescent="0.3">
      <c r="B138" s="370" t="e">
        <f>VLOOKUP(C138,[1]!Companies[#Data],3,FALSE)</f>
        <v>#REF!</v>
      </c>
      <c r="C138" s="314" t="s">
        <v>625</v>
      </c>
      <c r="D138" s="314" t="s">
        <v>596</v>
      </c>
      <c r="E138" s="314" t="s">
        <v>794</v>
      </c>
      <c r="F138" s="314" t="s">
        <v>663</v>
      </c>
      <c r="G138" s="314" t="s">
        <v>663</v>
      </c>
      <c r="H138" s="314"/>
      <c r="I138" s="314" t="s">
        <v>673</v>
      </c>
      <c r="J138" s="371">
        <v>58141828</v>
      </c>
      <c r="K138" s="314" t="s">
        <v>663</v>
      </c>
      <c r="L138" s="314"/>
      <c r="M138" s="314"/>
      <c r="N138" s="314"/>
      <c r="O138" s="314" t="s">
        <v>663</v>
      </c>
      <c r="S138" s="145"/>
      <c r="T138" s="145"/>
      <c r="U138" s="145"/>
      <c r="V138" s="145"/>
      <c r="W138" s="145"/>
      <c r="X138" s="145"/>
      <c r="Y138" s="145"/>
      <c r="Z138" s="145"/>
      <c r="AA138" s="145"/>
      <c r="AB138" s="145"/>
      <c r="AC138" s="145"/>
      <c r="AD138" s="145"/>
      <c r="AE138" s="145"/>
      <c r="AF138" s="145"/>
      <c r="AG138" s="145"/>
      <c r="AH138" s="145"/>
      <c r="AI138" s="145"/>
    </row>
    <row r="139" spans="2:35" s="117" customFormat="1" ht="15.75" x14ac:dyDescent="0.3">
      <c r="B139" s="370" t="e">
        <f>VLOOKUP(C139,[1]!Companies[#Data],3,FALSE)</f>
        <v>#REF!</v>
      </c>
      <c r="C139" s="314" t="s">
        <v>625</v>
      </c>
      <c r="D139" s="314" t="s">
        <v>596</v>
      </c>
      <c r="E139" s="314" t="s">
        <v>827</v>
      </c>
      <c r="F139" s="314" t="s">
        <v>663</v>
      </c>
      <c r="G139" s="314" t="s">
        <v>663</v>
      </c>
      <c r="H139" s="314"/>
      <c r="I139" s="314" t="s">
        <v>673</v>
      </c>
      <c r="J139" s="371">
        <v>35536375</v>
      </c>
      <c r="K139" s="314" t="s">
        <v>663</v>
      </c>
      <c r="L139" s="314"/>
      <c r="M139" s="314"/>
      <c r="N139" s="314"/>
      <c r="O139" s="314" t="s">
        <v>663</v>
      </c>
      <c r="S139" s="145"/>
      <c r="T139" s="145"/>
      <c r="U139" s="145"/>
      <c r="V139" s="145"/>
      <c r="W139" s="145"/>
      <c r="X139" s="145"/>
      <c r="Y139" s="145"/>
      <c r="Z139" s="145"/>
      <c r="AA139" s="145"/>
      <c r="AB139" s="145"/>
      <c r="AC139" s="145"/>
      <c r="AD139" s="145"/>
      <c r="AE139" s="145"/>
      <c r="AF139" s="145"/>
      <c r="AG139" s="145"/>
      <c r="AH139" s="145"/>
      <c r="AI139" s="145"/>
    </row>
    <row r="140" spans="2:35" s="117" customFormat="1" ht="15.75" x14ac:dyDescent="0.3">
      <c r="B140" s="370" t="e">
        <f>VLOOKUP(C140,[1]!Companies[#Data],3,FALSE)</f>
        <v>#REF!</v>
      </c>
      <c r="C140" s="314" t="s">
        <v>625</v>
      </c>
      <c r="D140" s="314" t="s">
        <v>596</v>
      </c>
      <c r="E140" s="314" t="s">
        <v>802</v>
      </c>
      <c r="F140" s="314" t="s">
        <v>663</v>
      </c>
      <c r="G140" s="314" t="s">
        <v>663</v>
      </c>
      <c r="H140" s="314"/>
      <c r="I140" s="314" t="s">
        <v>673</v>
      </c>
      <c r="J140" s="371">
        <v>164000</v>
      </c>
      <c r="K140" s="314" t="s">
        <v>663</v>
      </c>
      <c r="L140" s="314"/>
      <c r="M140" s="314"/>
      <c r="N140" s="314"/>
      <c r="O140" s="314" t="s">
        <v>663</v>
      </c>
      <c r="S140" s="145"/>
      <c r="T140" s="145"/>
      <c r="U140" s="145"/>
      <c r="V140" s="145"/>
      <c r="W140" s="145"/>
      <c r="X140" s="145"/>
      <c r="Y140" s="145"/>
      <c r="Z140" s="145"/>
      <c r="AA140" s="145"/>
      <c r="AB140" s="145"/>
      <c r="AC140" s="145"/>
      <c r="AD140" s="145"/>
      <c r="AE140" s="145"/>
      <c r="AF140" s="145"/>
      <c r="AG140" s="145"/>
      <c r="AH140" s="145"/>
      <c r="AI140" s="145"/>
    </row>
    <row r="141" spans="2:35" s="117" customFormat="1" ht="15.75" x14ac:dyDescent="0.3">
      <c r="B141" s="370" t="e">
        <f>VLOOKUP(C141,[1]!Companies[#Data],3,FALSE)</f>
        <v>#REF!</v>
      </c>
      <c r="C141" s="314" t="s">
        <v>625</v>
      </c>
      <c r="D141" s="314" t="s">
        <v>596</v>
      </c>
      <c r="E141" s="314" t="s">
        <v>830</v>
      </c>
      <c r="F141" s="314" t="s">
        <v>663</v>
      </c>
      <c r="G141" s="314" t="s">
        <v>663</v>
      </c>
      <c r="H141" s="314"/>
      <c r="I141" s="314" t="s">
        <v>673</v>
      </c>
      <c r="J141" s="371">
        <v>7205449</v>
      </c>
      <c r="K141" s="314" t="s">
        <v>663</v>
      </c>
      <c r="L141" s="314"/>
      <c r="M141" s="314"/>
      <c r="N141" s="314"/>
      <c r="O141" s="314" t="s">
        <v>663</v>
      </c>
      <c r="S141" s="145"/>
      <c r="T141" s="145"/>
      <c r="U141" s="145"/>
      <c r="V141" s="145"/>
      <c r="W141" s="145"/>
      <c r="X141" s="145"/>
      <c r="Y141" s="145"/>
      <c r="Z141" s="145"/>
      <c r="AA141" s="145"/>
      <c r="AB141" s="145"/>
      <c r="AC141" s="145"/>
      <c r="AD141" s="145"/>
      <c r="AE141" s="145"/>
      <c r="AF141" s="145"/>
      <c r="AG141" s="145"/>
      <c r="AH141" s="145"/>
      <c r="AI141" s="145"/>
    </row>
    <row r="142" spans="2:35" s="117" customFormat="1" ht="15.75" x14ac:dyDescent="0.3">
      <c r="B142" s="370" t="e">
        <f>VLOOKUP(C142,[1]!Companies[#Data],3,FALSE)</f>
        <v>#REF!</v>
      </c>
      <c r="C142" s="314" t="s">
        <v>625</v>
      </c>
      <c r="D142" s="314" t="s">
        <v>596</v>
      </c>
      <c r="E142" s="314" t="s">
        <v>796</v>
      </c>
      <c r="F142" s="314" t="s">
        <v>663</v>
      </c>
      <c r="G142" s="314" t="s">
        <v>663</v>
      </c>
      <c r="H142" s="314"/>
      <c r="I142" s="314" t="s">
        <v>673</v>
      </c>
      <c r="J142" s="371">
        <v>1014000</v>
      </c>
      <c r="K142" s="314" t="s">
        <v>663</v>
      </c>
      <c r="L142" s="314"/>
      <c r="M142" s="314"/>
      <c r="N142" s="314"/>
      <c r="O142" s="314" t="s">
        <v>663</v>
      </c>
      <c r="S142" s="145"/>
      <c r="T142" s="145"/>
      <c r="U142" s="145"/>
      <c r="V142" s="145"/>
      <c r="W142" s="145"/>
      <c r="X142" s="145"/>
      <c r="Y142" s="145"/>
      <c r="Z142" s="145"/>
      <c r="AA142" s="145"/>
      <c r="AB142" s="145"/>
      <c r="AC142" s="145"/>
      <c r="AD142" s="145"/>
      <c r="AE142" s="145"/>
      <c r="AF142" s="145"/>
      <c r="AG142" s="145"/>
      <c r="AH142" s="145"/>
      <c r="AI142" s="145"/>
    </row>
    <row r="143" spans="2:35" s="117" customFormat="1" ht="15.75" x14ac:dyDescent="0.3">
      <c r="B143" s="370" t="e">
        <f>VLOOKUP(C143,[1]!Companies[#Data],3,FALSE)</f>
        <v>#REF!</v>
      </c>
      <c r="C143" s="314" t="s">
        <v>629</v>
      </c>
      <c r="D143" s="314" t="s">
        <v>593</v>
      </c>
      <c r="E143" s="314" t="s">
        <v>834</v>
      </c>
      <c r="F143" s="314" t="s">
        <v>663</v>
      </c>
      <c r="G143" s="314" t="s">
        <v>663</v>
      </c>
      <c r="H143" s="314"/>
      <c r="I143" s="314" t="s">
        <v>673</v>
      </c>
      <c r="J143" s="371">
        <v>178200000</v>
      </c>
      <c r="K143" s="314" t="s">
        <v>663</v>
      </c>
      <c r="L143" s="314"/>
      <c r="M143" s="314"/>
      <c r="N143" s="314"/>
      <c r="O143" s="314" t="s">
        <v>50</v>
      </c>
      <c r="S143" s="145"/>
      <c r="T143" s="145"/>
      <c r="U143" s="145"/>
      <c r="V143" s="145"/>
      <c r="W143" s="145"/>
      <c r="X143" s="145"/>
      <c r="Y143" s="145"/>
      <c r="Z143" s="145"/>
      <c r="AA143" s="145"/>
      <c r="AB143" s="145"/>
      <c r="AC143" s="145"/>
      <c r="AD143" s="145"/>
      <c r="AE143" s="145"/>
      <c r="AF143" s="145"/>
      <c r="AG143" s="145"/>
      <c r="AH143" s="145"/>
      <c r="AI143" s="145"/>
    </row>
    <row r="144" spans="2:35" s="117" customFormat="1" ht="15.75" x14ac:dyDescent="0.3">
      <c r="B144" s="370" t="e">
        <f>VLOOKUP(C144,[1]!Companies[#Data],3,FALSE)</f>
        <v>#REF!</v>
      </c>
      <c r="C144" s="314" t="s">
        <v>629</v>
      </c>
      <c r="D144" s="314" t="s">
        <v>593</v>
      </c>
      <c r="E144" s="314" t="s">
        <v>838</v>
      </c>
      <c r="F144" s="314" t="s">
        <v>663</v>
      </c>
      <c r="G144" s="314" t="s">
        <v>663</v>
      </c>
      <c r="H144" s="314"/>
      <c r="I144" s="314" t="s">
        <v>673</v>
      </c>
      <c r="J144" s="371">
        <v>835790000</v>
      </c>
      <c r="K144" s="314" t="s">
        <v>663</v>
      </c>
      <c r="L144" s="314"/>
      <c r="M144" s="314"/>
      <c r="N144" s="314"/>
      <c r="O144" s="314" t="s">
        <v>50</v>
      </c>
      <c r="S144" s="145"/>
      <c r="T144" s="145"/>
      <c r="U144" s="145"/>
      <c r="V144" s="145"/>
      <c r="W144" s="145"/>
      <c r="X144" s="145"/>
      <c r="Y144" s="145"/>
      <c r="Z144" s="145"/>
      <c r="AA144" s="145"/>
      <c r="AB144" s="145"/>
      <c r="AC144" s="145"/>
      <c r="AD144" s="145"/>
      <c r="AE144" s="145"/>
      <c r="AF144" s="145"/>
      <c r="AG144" s="145"/>
      <c r="AH144" s="145"/>
      <c r="AI144" s="145"/>
    </row>
    <row r="145" spans="2:35" s="117" customFormat="1" ht="15.75" x14ac:dyDescent="0.3">
      <c r="B145" s="370" t="e">
        <f>VLOOKUP(C145,[1]!Companies[#Data],3,FALSE)</f>
        <v>#REF!</v>
      </c>
      <c r="C145" s="314" t="s">
        <v>629</v>
      </c>
      <c r="D145" s="314" t="s">
        <v>596</v>
      </c>
      <c r="E145" s="314" t="s">
        <v>800</v>
      </c>
      <c r="F145" s="314" t="s">
        <v>663</v>
      </c>
      <c r="G145" s="314" t="s">
        <v>663</v>
      </c>
      <c r="H145" s="314"/>
      <c r="I145" s="314" t="s">
        <v>673</v>
      </c>
      <c r="J145" s="371">
        <v>43053933</v>
      </c>
      <c r="K145" s="314" t="s">
        <v>663</v>
      </c>
      <c r="L145" s="314"/>
      <c r="M145" s="314"/>
      <c r="N145" s="314"/>
      <c r="O145" s="314" t="s">
        <v>50</v>
      </c>
      <c r="S145" s="145"/>
      <c r="T145" s="145"/>
      <c r="U145" s="145"/>
      <c r="V145" s="145"/>
      <c r="W145" s="145"/>
      <c r="X145" s="145"/>
      <c r="Y145" s="145"/>
      <c r="Z145" s="145"/>
      <c r="AA145" s="145"/>
      <c r="AB145" s="145"/>
      <c r="AC145" s="145"/>
      <c r="AD145" s="145"/>
      <c r="AE145" s="145"/>
      <c r="AF145" s="145"/>
      <c r="AG145" s="145"/>
      <c r="AH145" s="145"/>
      <c r="AI145" s="145"/>
    </row>
    <row r="146" spans="2:35" s="117" customFormat="1" ht="15.75" x14ac:dyDescent="0.3">
      <c r="B146" s="370" t="e">
        <f>VLOOKUP(C146,[1]!Companies[#Data],3,FALSE)</f>
        <v>#REF!</v>
      </c>
      <c r="C146" s="314" t="s">
        <v>629</v>
      </c>
      <c r="D146" s="314" t="s">
        <v>596</v>
      </c>
      <c r="E146" s="314" t="s">
        <v>803</v>
      </c>
      <c r="F146" s="314" t="s">
        <v>663</v>
      </c>
      <c r="G146" s="314" t="s">
        <v>663</v>
      </c>
      <c r="H146" s="314"/>
      <c r="I146" s="314" t="s">
        <v>673</v>
      </c>
      <c r="J146" s="371">
        <v>2900000</v>
      </c>
      <c r="K146" s="314" t="s">
        <v>663</v>
      </c>
      <c r="L146" s="314"/>
      <c r="M146" s="314"/>
      <c r="N146" s="314"/>
      <c r="O146" s="314" t="s">
        <v>50</v>
      </c>
      <c r="S146" s="145"/>
      <c r="T146" s="145"/>
      <c r="U146" s="145"/>
      <c r="V146" s="145"/>
      <c r="W146" s="145"/>
      <c r="X146" s="145"/>
      <c r="Y146" s="145"/>
      <c r="Z146" s="145"/>
      <c r="AA146" s="145"/>
      <c r="AB146" s="145"/>
      <c r="AC146" s="145"/>
      <c r="AD146" s="145"/>
      <c r="AE146" s="145"/>
      <c r="AF146" s="145"/>
      <c r="AG146" s="145"/>
      <c r="AH146" s="145"/>
      <c r="AI146" s="145"/>
    </row>
    <row r="147" spans="2:35" s="117" customFormat="1" ht="15.75" x14ac:dyDescent="0.3">
      <c r="B147" s="370" t="e">
        <f>VLOOKUP(C147,[1]!Companies[#Data],3,FALSE)</f>
        <v>#REF!</v>
      </c>
      <c r="C147" s="314" t="s">
        <v>629</v>
      </c>
      <c r="D147" s="314" t="s">
        <v>596</v>
      </c>
      <c r="E147" s="314" t="s">
        <v>796</v>
      </c>
      <c r="F147" s="314" t="s">
        <v>663</v>
      </c>
      <c r="G147" s="314" t="s">
        <v>663</v>
      </c>
      <c r="H147" s="314"/>
      <c r="I147" s="314" t="s">
        <v>673</v>
      </c>
      <c r="J147" s="371">
        <v>29152263</v>
      </c>
      <c r="K147" s="314" t="s">
        <v>663</v>
      </c>
      <c r="L147" s="314"/>
      <c r="M147" s="314"/>
      <c r="N147" s="314"/>
      <c r="O147" s="314" t="s">
        <v>50</v>
      </c>
      <c r="S147" s="145"/>
      <c r="T147" s="145"/>
      <c r="U147" s="145"/>
      <c r="V147" s="145"/>
      <c r="W147" s="145"/>
      <c r="X147" s="145"/>
      <c r="Y147" s="145"/>
      <c r="Z147" s="145"/>
      <c r="AA147" s="145"/>
      <c r="AB147" s="145"/>
      <c r="AC147" s="145"/>
      <c r="AD147" s="145"/>
      <c r="AE147" s="145"/>
      <c r="AF147" s="145"/>
      <c r="AG147" s="145"/>
      <c r="AH147" s="145"/>
      <c r="AI147" s="145"/>
    </row>
    <row r="148" spans="2:35" s="117" customFormat="1" ht="15.75" x14ac:dyDescent="0.3">
      <c r="B148" s="370" t="e">
        <f>VLOOKUP(C148,[1]!Companies[#Data],3,FALSE)</f>
        <v>#REF!</v>
      </c>
      <c r="C148" s="314" t="s">
        <v>631</v>
      </c>
      <c r="D148" s="314" t="s">
        <v>593</v>
      </c>
      <c r="E148" s="314" t="s">
        <v>834</v>
      </c>
      <c r="F148" s="314" t="s">
        <v>663</v>
      </c>
      <c r="G148" s="314" t="s">
        <v>663</v>
      </c>
      <c r="H148" s="314"/>
      <c r="I148" s="314" t="s">
        <v>673</v>
      </c>
      <c r="J148" s="371">
        <v>256215486</v>
      </c>
      <c r="K148" s="314" t="s">
        <v>663</v>
      </c>
      <c r="L148" s="314"/>
      <c r="M148" s="314"/>
      <c r="N148" s="314"/>
      <c r="O148" s="314" t="s">
        <v>663</v>
      </c>
      <c r="S148" s="145"/>
      <c r="T148" s="145"/>
      <c r="U148" s="145"/>
      <c r="V148" s="145"/>
      <c r="W148" s="145"/>
      <c r="X148" s="145"/>
      <c r="Y148" s="145"/>
      <c r="Z148" s="145"/>
      <c r="AA148" s="145"/>
      <c r="AB148" s="145"/>
      <c r="AC148" s="145"/>
      <c r="AD148" s="145"/>
      <c r="AE148" s="145"/>
      <c r="AF148" s="145"/>
      <c r="AG148" s="145"/>
      <c r="AH148" s="145"/>
      <c r="AI148" s="145"/>
    </row>
    <row r="149" spans="2:35" s="117" customFormat="1" ht="15.75" x14ac:dyDescent="0.3">
      <c r="B149" s="370" t="e">
        <f>VLOOKUP(C149,[1]!Companies[#Data],3,FALSE)</f>
        <v>#REF!</v>
      </c>
      <c r="C149" s="314" t="s">
        <v>631</v>
      </c>
      <c r="D149" s="314" t="s">
        <v>593</v>
      </c>
      <c r="E149" s="314" t="s">
        <v>779</v>
      </c>
      <c r="F149" s="314" t="s">
        <v>663</v>
      </c>
      <c r="G149" s="314" t="s">
        <v>663</v>
      </c>
      <c r="H149" s="314"/>
      <c r="I149" s="314" t="s">
        <v>673</v>
      </c>
      <c r="J149" s="371">
        <v>2744460</v>
      </c>
      <c r="K149" s="314" t="s">
        <v>663</v>
      </c>
      <c r="L149" s="314"/>
      <c r="M149" s="314"/>
      <c r="N149" s="314"/>
      <c r="O149" s="314" t="s">
        <v>663</v>
      </c>
      <c r="S149" s="145"/>
      <c r="T149" s="145"/>
      <c r="U149" s="145"/>
      <c r="V149" s="145"/>
      <c r="W149" s="145"/>
      <c r="X149" s="145"/>
      <c r="Y149" s="145"/>
      <c r="Z149" s="145"/>
      <c r="AA149" s="145"/>
      <c r="AB149" s="145"/>
      <c r="AC149" s="145"/>
      <c r="AD149" s="145"/>
      <c r="AE149" s="145"/>
      <c r="AF149" s="145"/>
      <c r="AG149" s="145"/>
      <c r="AH149" s="145"/>
      <c r="AI149" s="145"/>
    </row>
    <row r="150" spans="2:35" s="117" customFormat="1" ht="15.75" x14ac:dyDescent="0.3">
      <c r="B150" s="370" t="e">
        <f>VLOOKUP(C150,[1]!Companies[#Data],3,FALSE)</f>
        <v>#REF!</v>
      </c>
      <c r="C150" s="314" t="s">
        <v>631</v>
      </c>
      <c r="D150" s="314" t="s">
        <v>599</v>
      </c>
      <c r="E150" s="314" t="s">
        <v>820</v>
      </c>
      <c r="F150" s="314" t="s">
        <v>663</v>
      </c>
      <c r="G150" s="314" t="s">
        <v>663</v>
      </c>
      <c r="H150" s="314"/>
      <c r="I150" s="314" t="s">
        <v>673</v>
      </c>
      <c r="J150" s="371">
        <v>26147589</v>
      </c>
      <c r="K150" s="314" t="s">
        <v>663</v>
      </c>
      <c r="L150" s="314"/>
      <c r="M150" s="314"/>
      <c r="N150" s="314"/>
      <c r="O150" s="314" t="s">
        <v>663</v>
      </c>
      <c r="S150" s="145"/>
      <c r="T150" s="145"/>
      <c r="U150" s="145"/>
      <c r="V150" s="145"/>
      <c r="W150" s="145"/>
      <c r="X150" s="145"/>
      <c r="Y150" s="145"/>
      <c r="Z150" s="145"/>
      <c r="AA150" s="145"/>
      <c r="AB150" s="145"/>
      <c r="AC150" s="145"/>
      <c r="AD150" s="145"/>
      <c r="AE150" s="145"/>
      <c r="AF150" s="145"/>
      <c r="AG150" s="145"/>
      <c r="AH150" s="145"/>
      <c r="AI150" s="145"/>
    </row>
    <row r="151" spans="2:35" s="117" customFormat="1" ht="15.75" x14ac:dyDescent="0.3">
      <c r="B151" s="370" t="e">
        <f>VLOOKUP(C151,[1]!Companies[#Data],3,FALSE)</f>
        <v>#REF!</v>
      </c>
      <c r="C151" s="314" t="s">
        <v>631</v>
      </c>
      <c r="D151" s="314" t="s">
        <v>596</v>
      </c>
      <c r="E151" s="314" t="s">
        <v>794</v>
      </c>
      <c r="F151" s="314" t="s">
        <v>663</v>
      </c>
      <c r="G151" s="314" t="s">
        <v>663</v>
      </c>
      <c r="H151" s="314"/>
      <c r="I151" s="314" t="s">
        <v>673</v>
      </c>
      <c r="J151" s="371">
        <v>216713820</v>
      </c>
      <c r="K151" s="314" t="s">
        <v>663</v>
      </c>
      <c r="L151" s="314"/>
      <c r="M151" s="314"/>
      <c r="N151" s="314"/>
      <c r="O151" s="314" t="s">
        <v>663</v>
      </c>
      <c r="S151" s="145"/>
      <c r="T151" s="145"/>
      <c r="U151" s="145"/>
      <c r="V151" s="145"/>
      <c r="W151" s="145"/>
      <c r="X151" s="145"/>
      <c r="Y151" s="145"/>
      <c r="Z151" s="145"/>
      <c r="AA151" s="145"/>
      <c r="AB151" s="145"/>
      <c r="AC151" s="145"/>
      <c r="AD151" s="145"/>
      <c r="AE151" s="145"/>
      <c r="AF151" s="145"/>
      <c r="AG151" s="145"/>
      <c r="AH151" s="145"/>
      <c r="AI151" s="145"/>
    </row>
    <row r="152" spans="2:35" s="117" customFormat="1" ht="15.75" x14ac:dyDescent="0.3">
      <c r="B152" s="370" t="e">
        <f>VLOOKUP(C152,[1]!Companies[#Data],3,FALSE)</f>
        <v>#REF!</v>
      </c>
      <c r="C152" s="314" t="s">
        <v>631</v>
      </c>
      <c r="D152" s="314" t="s">
        <v>596</v>
      </c>
      <c r="E152" s="314" t="s">
        <v>827</v>
      </c>
      <c r="F152" s="314" t="s">
        <v>663</v>
      </c>
      <c r="G152" s="314" t="s">
        <v>663</v>
      </c>
      <c r="H152" s="314"/>
      <c r="I152" s="314" t="s">
        <v>673</v>
      </c>
      <c r="J152" s="371">
        <v>150429323</v>
      </c>
      <c r="K152" s="314" t="s">
        <v>663</v>
      </c>
      <c r="L152" s="314"/>
      <c r="M152" s="314"/>
      <c r="N152" s="314"/>
      <c r="O152" s="314" t="s">
        <v>663</v>
      </c>
      <c r="S152" s="145"/>
      <c r="T152" s="145"/>
      <c r="U152" s="145"/>
      <c r="V152" s="145"/>
      <c r="W152" s="145"/>
      <c r="X152" s="145"/>
      <c r="Y152" s="145"/>
      <c r="Z152" s="145"/>
      <c r="AA152" s="145"/>
      <c r="AB152" s="145"/>
      <c r="AC152" s="145"/>
      <c r="AD152" s="145"/>
      <c r="AE152" s="145"/>
      <c r="AF152" s="145"/>
      <c r="AG152" s="145"/>
      <c r="AH152" s="145"/>
      <c r="AI152" s="145"/>
    </row>
    <row r="153" spans="2:35" s="117" customFormat="1" ht="15.75" x14ac:dyDescent="0.3">
      <c r="B153" s="370" t="e">
        <f>VLOOKUP(C153,[1]!Companies[#Data],3,FALSE)</f>
        <v>#REF!</v>
      </c>
      <c r="C153" s="314" t="s">
        <v>631</v>
      </c>
      <c r="D153" s="314" t="s">
        <v>596</v>
      </c>
      <c r="E153" s="314" t="s">
        <v>828</v>
      </c>
      <c r="F153" s="314" t="s">
        <v>663</v>
      </c>
      <c r="G153" s="314" t="s">
        <v>663</v>
      </c>
      <c r="H153" s="314"/>
      <c r="I153" s="314" t="s">
        <v>673</v>
      </c>
      <c r="J153" s="371">
        <v>42259195</v>
      </c>
      <c r="K153" s="314" t="s">
        <v>663</v>
      </c>
      <c r="L153" s="314"/>
      <c r="M153" s="314"/>
      <c r="N153" s="314"/>
      <c r="O153" s="314" t="s">
        <v>663</v>
      </c>
      <c r="S153" s="145"/>
      <c r="T153" s="145"/>
      <c r="U153" s="145"/>
      <c r="V153" s="145"/>
      <c r="W153" s="145"/>
      <c r="X153" s="145"/>
      <c r="Y153" s="145"/>
      <c r="Z153" s="145"/>
      <c r="AA153" s="145"/>
      <c r="AB153" s="145"/>
      <c r="AC153" s="145"/>
      <c r="AD153" s="145"/>
      <c r="AE153" s="145"/>
      <c r="AF153" s="145"/>
      <c r="AG153" s="145"/>
      <c r="AH153" s="145"/>
      <c r="AI153" s="145"/>
    </row>
    <row r="154" spans="2:35" s="117" customFormat="1" ht="15.75" x14ac:dyDescent="0.3">
      <c r="B154" s="370" t="e">
        <f>VLOOKUP(C154,[1]!Companies[#Data],3,FALSE)</f>
        <v>#REF!</v>
      </c>
      <c r="C154" s="314" t="s">
        <v>631</v>
      </c>
      <c r="D154" s="314" t="s">
        <v>596</v>
      </c>
      <c r="E154" s="314" t="s">
        <v>829</v>
      </c>
      <c r="F154" s="314" t="s">
        <v>663</v>
      </c>
      <c r="G154" s="314" t="s">
        <v>663</v>
      </c>
      <c r="H154" s="314"/>
      <c r="I154" s="314" t="s">
        <v>673</v>
      </c>
      <c r="J154" s="371">
        <v>18562200</v>
      </c>
      <c r="K154" s="314" t="s">
        <v>663</v>
      </c>
      <c r="L154" s="314"/>
      <c r="M154" s="314"/>
      <c r="N154" s="314"/>
      <c r="O154" s="314" t="s">
        <v>663</v>
      </c>
      <c r="S154" s="145"/>
      <c r="T154" s="145"/>
      <c r="U154" s="145"/>
      <c r="V154" s="145"/>
      <c r="W154" s="145"/>
      <c r="X154" s="145"/>
      <c r="Y154" s="145"/>
      <c r="Z154" s="145"/>
      <c r="AA154" s="145"/>
      <c r="AB154" s="145"/>
      <c r="AC154" s="145"/>
      <c r="AD154" s="145"/>
      <c r="AE154" s="145"/>
      <c r="AF154" s="145"/>
      <c r="AG154" s="145"/>
      <c r="AH154" s="145"/>
      <c r="AI154" s="145"/>
    </row>
    <row r="155" spans="2:35" s="117" customFormat="1" ht="15.75" x14ac:dyDescent="0.3">
      <c r="B155" s="370" t="e">
        <f>VLOOKUP(C155,[1]!Companies[#Data],3,FALSE)</f>
        <v>#REF!</v>
      </c>
      <c r="C155" s="314" t="s">
        <v>631</v>
      </c>
      <c r="D155" s="314" t="s">
        <v>596</v>
      </c>
      <c r="E155" s="314" t="s">
        <v>799</v>
      </c>
      <c r="F155" s="314" t="s">
        <v>663</v>
      </c>
      <c r="G155" s="314" t="s">
        <v>663</v>
      </c>
      <c r="H155" s="314"/>
      <c r="I155" s="314" t="s">
        <v>673</v>
      </c>
      <c r="J155" s="371">
        <v>928111</v>
      </c>
      <c r="K155" s="314" t="s">
        <v>663</v>
      </c>
      <c r="L155" s="314"/>
      <c r="M155" s="314"/>
      <c r="N155" s="314"/>
      <c r="O155" s="314" t="s">
        <v>663</v>
      </c>
      <c r="S155" s="145"/>
      <c r="T155" s="145"/>
      <c r="U155" s="145"/>
      <c r="V155" s="145"/>
      <c r="W155" s="145"/>
      <c r="X155" s="145"/>
      <c r="Y155" s="145"/>
      <c r="Z155" s="145"/>
      <c r="AA155" s="145"/>
      <c r="AB155" s="145"/>
      <c r="AC155" s="145"/>
      <c r="AD155" s="145"/>
      <c r="AE155" s="145"/>
      <c r="AF155" s="145"/>
      <c r="AG155" s="145"/>
      <c r="AH155" s="145"/>
      <c r="AI155" s="145"/>
    </row>
    <row r="156" spans="2:35" s="117" customFormat="1" ht="15.75" x14ac:dyDescent="0.3">
      <c r="B156" s="370" t="e">
        <f>VLOOKUP(C156,[1]!Companies[#Data],3,FALSE)</f>
        <v>#REF!</v>
      </c>
      <c r="C156" s="314" t="s">
        <v>631</v>
      </c>
      <c r="D156" s="314" t="s">
        <v>596</v>
      </c>
      <c r="E156" s="314" t="s">
        <v>802</v>
      </c>
      <c r="F156" s="314" t="s">
        <v>663</v>
      </c>
      <c r="G156" s="314" t="s">
        <v>663</v>
      </c>
      <c r="H156" s="314"/>
      <c r="I156" s="314" t="s">
        <v>673</v>
      </c>
      <c r="J156" s="371">
        <v>59996</v>
      </c>
      <c r="K156" s="314" t="s">
        <v>663</v>
      </c>
      <c r="L156" s="314"/>
      <c r="M156" s="314"/>
      <c r="N156" s="314"/>
      <c r="O156" s="314" t="s">
        <v>663</v>
      </c>
      <c r="S156" s="145"/>
      <c r="T156" s="145"/>
      <c r="U156" s="145"/>
      <c r="V156" s="145"/>
      <c r="W156" s="145"/>
      <c r="X156" s="145"/>
      <c r="Y156" s="145"/>
      <c r="Z156" s="145"/>
      <c r="AA156" s="145"/>
      <c r="AB156" s="145"/>
      <c r="AC156" s="145"/>
      <c r="AD156" s="145"/>
      <c r="AE156" s="145"/>
      <c r="AF156" s="145"/>
      <c r="AG156" s="145"/>
      <c r="AH156" s="145"/>
      <c r="AI156" s="145"/>
    </row>
    <row r="157" spans="2:35" s="117" customFormat="1" ht="15.75" x14ac:dyDescent="0.3">
      <c r="B157" s="370" t="e">
        <f>VLOOKUP(C157,[1]!Companies[#Data],3,FALSE)</f>
        <v>#REF!</v>
      </c>
      <c r="C157" s="314" t="s">
        <v>631</v>
      </c>
      <c r="D157" s="314" t="s">
        <v>596</v>
      </c>
      <c r="E157" s="314" t="s">
        <v>803</v>
      </c>
      <c r="F157" s="314" t="s">
        <v>663</v>
      </c>
      <c r="G157" s="314" t="s">
        <v>663</v>
      </c>
      <c r="H157" s="314"/>
      <c r="I157" s="314" t="s">
        <v>673</v>
      </c>
      <c r="J157" s="371">
        <v>4067000</v>
      </c>
      <c r="K157" s="314" t="s">
        <v>663</v>
      </c>
      <c r="L157" s="314"/>
      <c r="M157" s="314"/>
      <c r="N157" s="314"/>
      <c r="O157" s="314" t="s">
        <v>663</v>
      </c>
      <c r="S157" s="145"/>
      <c r="T157" s="145"/>
      <c r="U157" s="145"/>
      <c r="V157" s="145"/>
      <c r="W157" s="145"/>
      <c r="X157" s="145"/>
      <c r="Y157" s="145"/>
      <c r="Z157" s="145"/>
      <c r="AA157" s="145"/>
      <c r="AB157" s="145"/>
      <c r="AC157" s="145"/>
      <c r="AD157" s="145"/>
      <c r="AE157" s="145"/>
      <c r="AF157" s="145"/>
      <c r="AG157" s="145"/>
      <c r="AH157" s="145"/>
      <c r="AI157" s="145"/>
    </row>
    <row r="158" spans="2:35" s="117" customFormat="1" ht="15.75" x14ac:dyDescent="0.3">
      <c r="B158" s="370" t="e">
        <f>VLOOKUP(C158,[1]!Companies[#Data],3,FALSE)</f>
        <v>#REF!</v>
      </c>
      <c r="C158" s="314" t="s">
        <v>631</v>
      </c>
      <c r="D158" s="314" t="s">
        <v>596</v>
      </c>
      <c r="E158" s="314" t="s">
        <v>804</v>
      </c>
      <c r="F158" s="314" t="s">
        <v>663</v>
      </c>
      <c r="G158" s="314" t="s">
        <v>663</v>
      </c>
      <c r="H158" s="314"/>
      <c r="I158" s="314" t="s">
        <v>673</v>
      </c>
      <c r="J158" s="371">
        <v>12000</v>
      </c>
      <c r="K158" s="314" t="s">
        <v>663</v>
      </c>
      <c r="L158" s="314"/>
      <c r="M158" s="314"/>
      <c r="N158" s="314"/>
      <c r="O158" s="314" t="s">
        <v>663</v>
      </c>
      <c r="S158" s="145"/>
      <c r="T158" s="145"/>
      <c r="U158" s="145"/>
      <c r="V158" s="145"/>
      <c r="W158" s="145"/>
      <c r="X158" s="145"/>
      <c r="Y158" s="145"/>
      <c r="Z158" s="145"/>
      <c r="AA158" s="145"/>
      <c r="AB158" s="145"/>
      <c r="AC158" s="145"/>
      <c r="AD158" s="145"/>
      <c r="AE158" s="145"/>
      <c r="AF158" s="145"/>
      <c r="AG158" s="145"/>
      <c r="AH158" s="145"/>
      <c r="AI158" s="145"/>
    </row>
    <row r="159" spans="2:35" s="117" customFormat="1" ht="15.75" x14ac:dyDescent="0.3">
      <c r="B159" s="370" t="e">
        <f>VLOOKUP(C159,[1]!Companies[#Data],3,FALSE)</f>
        <v>#REF!</v>
      </c>
      <c r="C159" s="314" t="s">
        <v>633</v>
      </c>
      <c r="D159" s="314" t="s">
        <v>593</v>
      </c>
      <c r="E159" s="314" t="s">
        <v>786</v>
      </c>
      <c r="F159" s="314" t="s">
        <v>663</v>
      </c>
      <c r="G159" s="314" t="s">
        <v>663</v>
      </c>
      <c r="H159" s="314"/>
      <c r="I159" s="314" t="s">
        <v>673</v>
      </c>
      <c r="J159" s="371">
        <v>189996289</v>
      </c>
      <c r="K159" s="314" t="s">
        <v>663</v>
      </c>
      <c r="L159" s="314"/>
      <c r="M159" s="314"/>
      <c r="N159" s="314"/>
      <c r="O159" s="314" t="s">
        <v>50</v>
      </c>
      <c r="S159" s="145"/>
      <c r="T159" s="145"/>
      <c r="U159" s="145"/>
      <c r="V159" s="145"/>
      <c r="W159" s="145"/>
      <c r="X159" s="145"/>
      <c r="Y159" s="145"/>
      <c r="Z159" s="145"/>
      <c r="AA159" s="145"/>
      <c r="AB159" s="145"/>
      <c r="AC159" s="145"/>
      <c r="AD159" s="145"/>
      <c r="AE159" s="145"/>
      <c r="AF159" s="145"/>
      <c r="AG159" s="145"/>
      <c r="AH159" s="145"/>
      <c r="AI159" s="145"/>
    </row>
    <row r="160" spans="2:35" s="117" customFormat="1" ht="15.75" x14ac:dyDescent="0.3">
      <c r="B160" s="370" t="e">
        <f>VLOOKUP(C160,[1]!Companies[#Data],3,FALSE)</f>
        <v>#REF!</v>
      </c>
      <c r="C160" s="314" t="s">
        <v>633</v>
      </c>
      <c r="D160" s="314" t="s">
        <v>593</v>
      </c>
      <c r="E160" s="314" t="s">
        <v>779</v>
      </c>
      <c r="F160" s="314" t="s">
        <v>663</v>
      </c>
      <c r="G160" s="314" t="s">
        <v>663</v>
      </c>
      <c r="H160" s="314"/>
      <c r="I160" s="314" t="s">
        <v>673</v>
      </c>
      <c r="J160" s="371">
        <v>36475000</v>
      </c>
      <c r="K160" s="314" t="s">
        <v>663</v>
      </c>
      <c r="L160" s="314"/>
      <c r="M160" s="314"/>
      <c r="N160" s="314"/>
      <c r="O160" s="314" t="s">
        <v>50</v>
      </c>
      <c r="S160" s="145"/>
      <c r="T160" s="145"/>
      <c r="U160" s="145"/>
      <c r="V160" s="145"/>
      <c r="W160" s="145"/>
      <c r="X160" s="145"/>
      <c r="Y160" s="145"/>
      <c r="Z160" s="145"/>
      <c r="AA160" s="145"/>
      <c r="AB160" s="145"/>
      <c r="AC160" s="145"/>
      <c r="AD160" s="145"/>
      <c r="AE160" s="145"/>
      <c r="AF160" s="145"/>
      <c r="AG160" s="145"/>
      <c r="AH160" s="145"/>
      <c r="AI160" s="145"/>
    </row>
    <row r="161" spans="2:35" s="117" customFormat="1" ht="15.75" x14ac:dyDescent="0.3">
      <c r="B161" s="370" t="e">
        <f>VLOOKUP(C161,[1]!Companies[#Data],3,FALSE)</f>
        <v>#REF!</v>
      </c>
      <c r="C161" s="314" t="s">
        <v>633</v>
      </c>
      <c r="D161" s="314" t="s">
        <v>596</v>
      </c>
      <c r="E161" s="314" t="s">
        <v>827</v>
      </c>
      <c r="F161" s="314" t="s">
        <v>663</v>
      </c>
      <c r="G161" s="314" t="s">
        <v>663</v>
      </c>
      <c r="H161" s="314"/>
      <c r="I161" s="314" t="s">
        <v>673</v>
      </c>
      <c r="J161" s="371">
        <v>46076681</v>
      </c>
      <c r="K161" s="314" t="s">
        <v>663</v>
      </c>
      <c r="L161" s="314"/>
      <c r="M161" s="314"/>
      <c r="N161" s="314"/>
      <c r="O161" s="314" t="s">
        <v>50</v>
      </c>
      <c r="S161" s="145"/>
      <c r="T161" s="145"/>
      <c r="U161" s="145"/>
      <c r="V161" s="145"/>
      <c r="W161" s="145"/>
      <c r="X161" s="145"/>
      <c r="Y161" s="145"/>
      <c r="Z161" s="145"/>
      <c r="AA161" s="145"/>
      <c r="AB161" s="145"/>
      <c r="AC161" s="145"/>
      <c r="AD161" s="145"/>
      <c r="AE161" s="145"/>
      <c r="AF161" s="145"/>
      <c r="AG161" s="145"/>
      <c r="AH161" s="145"/>
      <c r="AI161" s="145"/>
    </row>
    <row r="162" spans="2:35" s="117" customFormat="1" ht="15.75" x14ac:dyDescent="0.3">
      <c r="B162" s="370" t="e">
        <f>VLOOKUP(C162,[1]!Companies[#Data],3,FALSE)</f>
        <v>#REF!</v>
      </c>
      <c r="C162" s="314" t="s">
        <v>633</v>
      </c>
      <c r="D162" s="314" t="s">
        <v>596</v>
      </c>
      <c r="E162" s="314" t="s">
        <v>800</v>
      </c>
      <c r="F162" s="314" t="s">
        <v>663</v>
      </c>
      <c r="G162" s="314" t="s">
        <v>663</v>
      </c>
      <c r="H162" s="314"/>
      <c r="I162" s="314" t="s">
        <v>673</v>
      </c>
      <c r="J162" s="371">
        <v>42041621</v>
      </c>
      <c r="K162" s="314" t="s">
        <v>663</v>
      </c>
      <c r="L162" s="314"/>
      <c r="M162" s="314"/>
      <c r="N162" s="314"/>
      <c r="O162" s="314" t="s">
        <v>50</v>
      </c>
      <c r="S162" s="145"/>
      <c r="T162" s="145"/>
      <c r="U162" s="145"/>
      <c r="V162" s="145"/>
      <c r="W162" s="145"/>
      <c r="X162" s="145"/>
      <c r="Y162" s="145"/>
      <c r="Z162" s="145"/>
      <c r="AA162" s="145"/>
      <c r="AB162" s="145"/>
      <c r="AC162" s="145"/>
      <c r="AD162" s="145"/>
      <c r="AE162" s="145"/>
      <c r="AF162" s="145"/>
      <c r="AG162" s="145"/>
      <c r="AH162" s="145"/>
      <c r="AI162" s="145"/>
    </row>
    <row r="163" spans="2:35" s="117" customFormat="1" ht="15.75" x14ac:dyDescent="0.3">
      <c r="B163" s="370" t="e">
        <f>VLOOKUP(C163,[1]!Companies[#Data],3,FALSE)</f>
        <v>#REF!</v>
      </c>
      <c r="C163" s="314" t="s">
        <v>633</v>
      </c>
      <c r="D163" s="314" t="s">
        <v>596</v>
      </c>
      <c r="E163" s="314" t="s">
        <v>802</v>
      </c>
      <c r="F163" s="314" t="s">
        <v>663</v>
      </c>
      <c r="G163" s="314" t="s">
        <v>663</v>
      </c>
      <c r="H163" s="314"/>
      <c r="I163" s="314" t="s">
        <v>673</v>
      </c>
      <c r="J163" s="371">
        <v>1063000</v>
      </c>
      <c r="K163" s="314" t="s">
        <v>663</v>
      </c>
      <c r="L163" s="314"/>
      <c r="M163" s="314"/>
      <c r="N163" s="314"/>
      <c r="O163" s="314" t="s">
        <v>50</v>
      </c>
      <c r="S163" s="145"/>
      <c r="T163" s="145"/>
      <c r="U163" s="145"/>
      <c r="V163" s="145"/>
      <c r="W163" s="145"/>
      <c r="X163" s="145"/>
      <c r="Y163" s="145"/>
      <c r="Z163" s="145"/>
      <c r="AA163" s="145"/>
      <c r="AB163" s="145"/>
      <c r="AC163" s="145"/>
      <c r="AD163" s="145"/>
      <c r="AE163" s="145"/>
      <c r="AF163" s="145"/>
      <c r="AG163" s="145"/>
      <c r="AH163" s="145"/>
      <c r="AI163" s="145"/>
    </row>
    <row r="164" spans="2:35" s="117" customFormat="1" ht="15.75" x14ac:dyDescent="0.3">
      <c r="B164" s="370" t="e">
        <f>VLOOKUP(C164,[1]!Companies[#Data],3,FALSE)</f>
        <v>#REF!</v>
      </c>
      <c r="C164" s="314" t="s">
        <v>633</v>
      </c>
      <c r="D164" s="314" t="s">
        <v>596</v>
      </c>
      <c r="E164" s="314" t="s">
        <v>804</v>
      </c>
      <c r="F164" s="314" t="s">
        <v>663</v>
      </c>
      <c r="G164" s="314" t="s">
        <v>663</v>
      </c>
      <c r="H164" s="314"/>
      <c r="I164" s="314" t="s">
        <v>673</v>
      </c>
      <c r="J164" s="371">
        <v>14400</v>
      </c>
      <c r="K164" s="314" t="s">
        <v>663</v>
      </c>
      <c r="L164" s="314"/>
      <c r="M164" s="314"/>
      <c r="N164" s="314"/>
      <c r="O164" s="314" t="s">
        <v>50</v>
      </c>
      <c r="S164" s="145"/>
      <c r="T164" s="145"/>
      <c r="U164" s="145"/>
      <c r="V164" s="145"/>
      <c r="W164" s="145"/>
      <c r="X164" s="145"/>
      <c r="Y164" s="145"/>
      <c r="Z164" s="145"/>
      <c r="AA164" s="145"/>
      <c r="AB164" s="145"/>
      <c r="AC164" s="145"/>
      <c r="AD164" s="145"/>
      <c r="AE164" s="145"/>
      <c r="AF164" s="145"/>
      <c r="AG164" s="145"/>
      <c r="AH164" s="145"/>
      <c r="AI164" s="145"/>
    </row>
    <row r="165" spans="2:35" s="117" customFormat="1" ht="15.75" x14ac:dyDescent="0.3">
      <c r="B165" s="370" t="e">
        <f>VLOOKUP(C165,[1]!Companies[#Data],3,FALSE)</f>
        <v>#REF!</v>
      </c>
      <c r="C165" s="314" t="s">
        <v>633</v>
      </c>
      <c r="D165" s="314" t="s">
        <v>597</v>
      </c>
      <c r="E165" s="314" t="s">
        <v>831</v>
      </c>
      <c r="F165" s="314" t="s">
        <v>663</v>
      </c>
      <c r="G165" s="314" t="s">
        <v>663</v>
      </c>
      <c r="H165" s="314"/>
      <c r="I165" s="314" t="s">
        <v>673</v>
      </c>
      <c r="J165" s="371">
        <v>160924021</v>
      </c>
      <c r="K165" s="314" t="s">
        <v>663</v>
      </c>
      <c r="L165" s="314"/>
      <c r="M165" s="314"/>
      <c r="N165" s="314"/>
      <c r="O165" s="314" t="s">
        <v>50</v>
      </c>
      <c r="S165" s="145"/>
      <c r="T165" s="145"/>
      <c r="U165" s="145"/>
      <c r="V165" s="145"/>
      <c r="W165" s="145"/>
      <c r="X165" s="145"/>
      <c r="Y165" s="145"/>
      <c r="Z165" s="145"/>
      <c r="AA165" s="145"/>
      <c r="AB165" s="145"/>
      <c r="AC165" s="145"/>
      <c r="AD165" s="145"/>
      <c r="AE165" s="145"/>
      <c r="AF165" s="145"/>
      <c r="AG165" s="145"/>
      <c r="AH165" s="145"/>
      <c r="AI165" s="145"/>
    </row>
    <row r="166" spans="2:35" s="117" customFormat="1" ht="15.75" x14ac:dyDescent="0.3">
      <c r="B166" s="370" t="e">
        <f>VLOOKUP(C166,[1]!Companies[#Data],3,FALSE)</f>
        <v>#REF!</v>
      </c>
      <c r="C166" s="314" t="s">
        <v>633</v>
      </c>
      <c r="D166" s="314" t="s">
        <v>597</v>
      </c>
      <c r="E166" s="314" t="s">
        <v>815</v>
      </c>
      <c r="F166" s="314" t="s">
        <v>663</v>
      </c>
      <c r="G166" s="314" t="s">
        <v>663</v>
      </c>
      <c r="H166" s="314"/>
      <c r="I166" s="314" t="s">
        <v>673</v>
      </c>
      <c r="J166" s="371">
        <v>4417615</v>
      </c>
      <c r="K166" s="314" t="s">
        <v>663</v>
      </c>
      <c r="L166" s="314"/>
      <c r="M166" s="314"/>
      <c r="N166" s="314"/>
      <c r="O166" s="314" t="s">
        <v>50</v>
      </c>
      <c r="S166" s="145"/>
      <c r="T166" s="145"/>
      <c r="U166" s="145"/>
      <c r="V166" s="145"/>
      <c r="W166" s="145"/>
      <c r="X166" s="145"/>
      <c r="Y166" s="145"/>
      <c r="Z166" s="145"/>
      <c r="AA166" s="145"/>
      <c r="AB166" s="145"/>
      <c r="AC166" s="145"/>
      <c r="AD166" s="145"/>
      <c r="AE166" s="145"/>
      <c r="AF166" s="145"/>
      <c r="AG166" s="145"/>
      <c r="AH166" s="145"/>
      <c r="AI166" s="145"/>
    </row>
    <row r="167" spans="2:35" s="117" customFormat="1" ht="15.75" x14ac:dyDescent="0.3">
      <c r="B167" s="370" t="e">
        <f>VLOOKUP(C167,[1]!Companies[#Data],3,FALSE)</f>
        <v>#REF!</v>
      </c>
      <c r="C167" s="314" t="s">
        <v>633</v>
      </c>
      <c r="D167" s="314" t="s">
        <v>597</v>
      </c>
      <c r="E167" s="314" t="s">
        <v>811</v>
      </c>
      <c r="F167" s="314" t="s">
        <v>663</v>
      </c>
      <c r="G167" s="314" t="s">
        <v>663</v>
      </c>
      <c r="H167" s="314"/>
      <c r="I167" s="314" t="s">
        <v>673</v>
      </c>
      <c r="J167" s="371">
        <v>7984140</v>
      </c>
      <c r="K167" s="314" t="s">
        <v>663</v>
      </c>
      <c r="L167" s="314"/>
      <c r="M167" s="314"/>
      <c r="N167" s="314"/>
      <c r="O167" s="314" t="s">
        <v>50</v>
      </c>
      <c r="S167" s="145"/>
      <c r="T167" s="145"/>
      <c r="U167" s="145"/>
      <c r="V167" s="145"/>
      <c r="W167" s="145"/>
      <c r="X167" s="145"/>
      <c r="Y167" s="145"/>
      <c r="Z167" s="145"/>
      <c r="AA167" s="145"/>
      <c r="AB167" s="145"/>
      <c r="AC167" s="145"/>
      <c r="AD167" s="145"/>
      <c r="AE167" s="145"/>
      <c r="AF167" s="145"/>
      <c r="AG167" s="145"/>
      <c r="AH167" s="145"/>
      <c r="AI167" s="145"/>
    </row>
    <row r="168" spans="2:35" s="117" customFormat="1" ht="15.75" x14ac:dyDescent="0.3">
      <c r="B168" s="370" t="e">
        <f>VLOOKUP(C168,[1]!Companies[#Data],3,FALSE)</f>
        <v>#REF!</v>
      </c>
      <c r="C168" s="314" t="s">
        <v>637</v>
      </c>
      <c r="D168" s="314" t="s">
        <v>593</v>
      </c>
      <c r="E168" s="314" t="s">
        <v>779</v>
      </c>
      <c r="F168" s="314" t="s">
        <v>663</v>
      </c>
      <c r="G168" s="314" t="s">
        <v>663</v>
      </c>
      <c r="H168" s="314"/>
      <c r="I168" s="314" t="s">
        <v>673</v>
      </c>
      <c r="J168" s="371">
        <v>4676226</v>
      </c>
      <c r="K168" s="314" t="s">
        <v>663</v>
      </c>
      <c r="L168" s="314"/>
      <c r="M168" s="314"/>
      <c r="N168" s="314"/>
      <c r="O168" s="314" t="s">
        <v>50</v>
      </c>
      <c r="S168" s="145"/>
      <c r="T168" s="145"/>
      <c r="U168" s="145"/>
      <c r="V168" s="145"/>
      <c r="W168" s="145"/>
      <c r="X168" s="145"/>
      <c r="Y168" s="145"/>
      <c r="Z168" s="145"/>
      <c r="AA168" s="145"/>
      <c r="AB168" s="145"/>
      <c r="AC168" s="145"/>
      <c r="AD168" s="145"/>
      <c r="AE168" s="145"/>
      <c r="AF168" s="145"/>
      <c r="AG168" s="145"/>
      <c r="AH168" s="145"/>
      <c r="AI168" s="145"/>
    </row>
    <row r="169" spans="2:35" s="117" customFormat="1" ht="15.75" x14ac:dyDescent="0.3">
      <c r="B169" s="370" t="e">
        <f>VLOOKUP(C169,[1]!Companies[#Data],3,FALSE)</f>
        <v>#REF!</v>
      </c>
      <c r="C169" s="314" t="s">
        <v>637</v>
      </c>
      <c r="D169" s="314" t="s">
        <v>596</v>
      </c>
      <c r="E169" s="314" t="s">
        <v>827</v>
      </c>
      <c r="F169" s="314" t="s">
        <v>663</v>
      </c>
      <c r="G169" s="314" t="s">
        <v>663</v>
      </c>
      <c r="H169" s="314"/>
      <c r="I169" s="314" t="s">
        <v>673</v>
      </c>
      <c r="J169" s="371">
        <v>55175585</v>
      </c>
      <c r="K169" s="314" t="s">
        <v>663</v>
      </c>
      <c r="L169" s="314"/>
      <c r="M169" s="314"/>
      <c r="N169" s="314"/>
      <c r="O169" s="314" t="s">
        <v>50</v>
      </c>
      <c r="S169" s="145"/>
      <c r="T169" s="145"/>
      <c r="U169" s="145"/>
      <c r="V169" s="145"/>
      <c r="W169" s="145"/>
      <c r="X169" s="145"/>
      <c r="Y169" s="145"/>
      <c r="Z169" s="145"/>
      <c r="AA169" s="145"/>
      <c r="AB169" s="145"/>
      <c r="AC169" s="145"/>
      <c r="AD169" s="145"/>
      <c r="AE169" s="145"/>
      <c r="AF169" s="145"/>
      <c r="AG169" s="145"/>
      <c r="AH169" s="145"/>
      <c r="AI169" s="145"/>
    </row>
    <row r="170" spans="2:35" s="117" customFormat="1" ht="15.75" x14ac:dyDescent="0.3">
      <c r="B170" s="370" t="e">
        <f>VLOOKUP(C170,[1]!Companies[#Data],3,FALSE)</f>
        <v>#REF!</v>
      </c>
      <c r="C170" s="314" t="s">
        <v>637</v>
      </c>
      <c r="D170" s="314" t="s">
        <v>596</v>
      </c>
      <c r="E170" s="314" t="s">
        <v>802</v>
      </c>
      <c r="F170" s="314" t="s">
        <v>663</v>
      </c>
      <c r="G170" s="314" t="s">
        <v>663</v>
      </c>
      <c r="H170" s="314"/>
      <c r="I170" s="314" t="s">
        <v>673</v>
      </c>
      <c r="J170" s="371">
        <v>35000</v>
      </c>
      <c r="K170" s="314" t="s">
        <v>663</v>
      </c>
      <c r="L170" s="314"/>
      <c r="M170" s="314"/>
      <c r="N170" s="314"/>
      <c r="O170" s="314" t="s">
        <v>50</v>
      </c>
      <c r="S170" s="145"/>
      <c r="T170" s="145"/>
      <c r="U170" s="145"/>
      <c r="V170" s="145"/>
      <c r="W170" s="145"/>
      <c r="X170" s="145"/>
      <c r="Y170" s="145"/>
      <c r="Z170" s="145"/>
      <c r="AA170" s="145"/>
      <c r="AB170" s="145"/>
      <c r="AC170" s="145"/>
      <c r="AD170" s="145"/>
      <c r="AE170" s="145"/>
      <c r="AF170" s="145"/>
      <c r="AG170" s="145"/>
      <c r="AH170" s="145"/>
      <c r="AI170" s="145"/>
    </row>
    <row r="171" spans="2:35" s="117" customFormat="1" ht="15.75" x14ac:dyDescent="0.3">
      <c r="B171" s="370" t="e">
        <f>VLOOKUP(C171,[1]!Companies[#Data],3,FALSE)</f>
        <v>#REF!</v>
      </c>
      <c r="C171" s="314" t="s">
        <v>637</v>
      </c>
      <c r="D171" s="314" t="s">
        <v>596</v>
      </c>
      <c r="E171" s="314" t="s">
        <v>796</v>
      </c>
      <c r="F171" s="314" t="s">
        <v>663</v>
      </c>
      <c r="G171" s="314" t="s">
        <v>663</v>
      </c>
      <c r="H171" s="314"/>
      <c r="I171" s="314" t="s">
        <v>673</v>
      </c>
      <c r="J171" s="371">
        <v>2000</v>
      </c>
      <c r="K171" s="314" t="s">
        <v>663</v>
      </c>
      <c r="L171" s="314"/>
      <c r="M171" s="314"/>
      <c r="N171" s="314"/>
      <c r="O171" s="314" t="s">
        <v>50</v>
      </c>
      <c r="S171" s="145"/>
      <c r="T171" s="145"/>
      <c r="U171" s="145"/>
      <c r="V171" s="145"/>
      <c r="W171" s="145"/>
      <c r="X171" s="145"/>
      <c r="Y171" s="145"/>
      <c r="Z171" s="145"/>
      <c r="AA171" s="145"/>
      <c r="AB171" s="145"/>
      <c r="AC171" s="145"/>
      <c r="AD171" s="145"/>
      <c r="AE171" s="145"/>
      <c r="AF171" s="145"/>
      <c r="AG171" s="145"/>
      <c r="AH171" s="145"/>
      <c r="AI171" s="145"/>
    </row>
    <row r="172" spans="2:35" s="117" customFormat="1" ht="15.75" x14ac:dyDescent="0.3">
      <c r="B172" s="370" t="e">
        <f>VLOOKUP(C172,[1]!Companies[#Data],3,FALSE)</f>
        <v>#REF!</v>
      </c>
      <c r="C172" s="314" t="s">
        <v>637</v>
      </c>
      <c r="D172" s="314" t="s">
        <v>596</v>
      </c>
      <c r="E172" s="314" t="s">
        <v>803</v>
      </c>
      <c r="F172" s="314" t="s">
        <v>663</v>
      </c>
      <c r="G172" s="314" t="s">
        <v>663</v>
      </c>
      <c r="H172" s="314"/>
      <c r="I172" s="314" t="s">
        <v>673</v>
      </c>
      <c r="J172" s="371">
        <v>6000000</v>
      </c>
      <c r="K172" s="314" t="s">
        <v>663</v>
      </c>
      <c r="L172" s="314"/>
      <c r="M172" s="314"/>
      <c r="N172" s="314"/>
      <c r="O172" s="314" t="s">
        <v>50</v>
      </c>
      <c r="S172" s="145"/>
      <c r="T172" s="145"/>
      <c r="U172" s="145"/>
      <c r="V172" s="145"/>
      <c r="W172" s="145"/>
      <c r="X172" s="145"/>
      <c r="Y172" s="145"/>
      <c r="Z172" s="145"/>
      <c r="AA172" s="145"/>
      <c r="AB172" s="145"/>
      <c r="AC172" s="145"/>
      <c r="AD172" s="145"/>
      <c r="AE172" s="145"/>
      <c r="AF172" s="145"/>
      <c r="AG172" s="145"/>
      <c r="AH172" s="145"/>
      <c r="AI172" s="145"/>
    </row>
    <row r="173" spans="2:35" s="117" customFormat="1" ht="15.75" x14ac:dyDescent="0.3">
      <c r="B173" s="370" t="e">
        <f>VLOOKUP(C173,[1]!Companies[#Data],3,FALSE)</f>
        <v>#REF!</v>
      </c>
      <c r="C173" s="314" t="s">
        <v>637</v>
      </c>
      <c r="D173" s="314" t="s">
        <v>596</v>
      </c>
      <c r="E173" s="314" t="s">
        <v>804</v>
      </c>
      <c r="F173" s="314" t="s">
        <v>663</v>
      </c>
      <c r="G173" s="314" t="s">
        <v>663</v>
      </c>
      <c r="H173" s="314"/>
      <c r="I173" s="314" t="s">
        <v>673</v>
      </c>
      <c r="J173" s="371">
        <v>2000</v>
      </c>
      <c r="K173" s="314" t="s">
        <v>663</v>
      </c>
      <c r="L173" s="314"/>
      <c r="M173" s="314"/>
      <c r="N173" s="314"/>
      <c r="O173" s="314" t="s">
        <v>50</v>
      </c>
      <c r="S173" s="145"/>
      <c r="T173" s="145"/>
      <c r="U173" s="145"/>
      <c r="V173" s="145"/>
      <c r="W173" s="145"/>
      <c r="X173" s="145"/>
      <c r="Y173" s="145"/>
      <c r="Z173" s="145"/>
      <c r="AA173" s="145"/>
      <c r="AB173" s="145"/>
      <c r="AC173" s="145"/>
      <c r="AD173" s="145"/>
      <c r="AE173" s="145"/>
      <c r="AF173" s="145"/>
      <c r="AG173" s="145"/>
      <c r="AH173" s="145"/>
      <c r="AI173" s="145"/>
    </row>
    <row r="174" spans="2:35" s="117" customFormat="1" ht="15.75" x14ac:dyDescent="0.3">
      <c r="B174" s="370" t="e">
        <f>VLOOKUP(C174,[1]!Companies[#Data],3,FALSE)</f>
        <v>#REF!</v>
      </c>
      <c r="C174" s="314" t="s">
        <v>637</v>
      </c>
      <c r="D174" s="314" t="s">
        <v>597</v>
      </c>
      <c r="E174" s="314" t="s">
        <v>831</v>
      </c>
      <c r="F174" s="314" t="s">
        <v>663</v>
      </c>
      <c r="G174" s="314" t="s">
        <v>663</v>
      </c>
      <c r="H174" s="314"/>
      <c r="I174" s="314" t="s">
        <v>673</v>
      </c>
      <c r="J174" s="371">
        <v>22043339</v>
      </c>
      <c r="K174" s="314" t="s">
        <v>663</v>
      </c>
      <c r="L174" s="314"/>
      <c r="M174" s="314"/>
      <c r="N174" s="314"/>
      <c r="O174" s="314" t="s">
        <v>50</v>
      </c>
      <c r="S174" s="145"/>
      <c r="T174" s="145"/>
      <c r="U174" s="145"/>
      <c r="V174" s="145"/>
      <c r="W174" s="145"/>
      <c r="X174" s="145"/>
      <c r="Y174" s="145"/>
      <c r="Z174" s="145"/>
      <c r="AA174" s="145"/>
      <c r="AB174" s="145"/>
      <c r="AC174" s="145"/>
      <c r="AD174" s="145"/>
      <c r="AE174" s="145"/>
      <c r="AF174" s="145"/>
      <c r="AG174" s="145"/>
      <c r="AH174" s="145"/>
      <c r="AI174" s="145"/>
    </row>
    <row r="175" spans="2:35" s="117" customFormat="1" ht="15.75" x14ac:dyDescent="0.3">
      <c r="B175" s="370" t="e">
        <f>VLOOKUP(C175,[1]!Companies[#Data],3,FALSE)</f>
        <v>#REF!</v>
      </c>
      <c r="C175" s="314" t="s">
        <v>637</v>
      </c>
      <c r="D175" s="314" t="s">
        <v>597</v>
      </c>
      <c r="E175" s="314" t="s">
        <v>815</v>
      </c>
      <c r="F175" s="314" t="s">
        <v>663</v>
      </c>
      <c r="G175" s="314" t="s">
        <v>663</v>
      </c>
      <c r="H175" s="314"/>
      <c r="I175" s="314" t="s">
        <v>673</v>
      </c>
      <c r="J175" s="371">
        <v>560000</v>
      </c>
      <c r="K175" s="314" t="s">
        <v>663</v>
      </c>
      <c r="L175" s="314"/>
      <c r="M175" s="314"/>
      <c r="N175" s="314"/>
      <c r="O175" s="314" t="s">
        <v>50</v>
      </c>
      <c r="S175" s="145"/>
      <c r="T175" s="145"/>
      <c r="U175" s="145"/>
      <c r="V175" s="145"/>
      <c r="W175" s="145"/>
      <c r="X175" s="145"/>
      <c r="Y175" s="145"/>
      <c r="Z175" s="145"/>
      <c r="AA175" s="145"/>
      <c r="AB175" s="145"/>
      <c r="AC175" s="145"/>
      <c r="AD175" s="145"/>
      <c r="AE175" s="145"/>
      <c r="AF175" s="145"/>
      <c r="AG175" s="145"/>
      <c r="AH175" s="145"/>
      <c r="AI175" s="145"/>
    </row>
    <row r="176" spans="2:35" s="117" customFormat="1" ht="15.75" x14ac:dyDescent="0.3">
      <c r="B176" s="370" t="e">
        <f>VLOOKUP(C176,[1]!Companies[#Data],3,FALSE)</f>
        <v>#REF!</v>
      </c>
      <c r="C176" s="314" t="s">
        <v>637</v>
      </c>
      <c r="D176" s="314" t="s">
        <v>597</v>
      </c>
      <c r="E176" s="314" t="s">
        <v>811</v>
      </c>
      <c r="F176" s="314" t="s">
        <v>663</v>
      </c>
      <c r="G176" s="314" t="s">
        <v>663</v>
      </c>
      <c r="H176" s="314"/>
      <c r="I176" s="314" t="s">
        <v>673</v>
      </c>
      <c r="J176" s="371">
        <v>1108800</v>
      </c>
      <c r="K176" s="314" t="s">
        <v>663</v>
      </c>
      <c r="L176" s="314"/>
      <c r="M176" s="314"/>
      <c r="N176" s="314"/>
      <c r="O176" s="314" t="s">
        <v>50</v>
      </c>
      <c r="S176" s="145"/>
      <c r="T176" s="145"/>
      <c r="U176" s="145"/>
      <c r="V176" s="145"/>
      <c r="W176" s="145"/>
      <c r="X176" s="145"/>
      <c r="Y176" s="145"/>
      <c r="Z176" s="145"/>
      <c r="AA176" s="145"/>
      <c r="AB176" s="145"/>
      <c r="AC176" s="145"/>
      <c r="AD176" s="145"/>
      <c r="AE176" s="145"/>
      <c r="AF176" s="145"/>
      <c r="AG176" s="145"/>
      <c r="AH176" s="145"/>
      <c r="AI176" s="145"/>
    </row>
    <row r="177" spans="2:35" s="117" customFormat="1" ht="15.75" x14ac:dyDescent="0.3">
      <c r="B177" s="370" t="e">
        <f>VLOOKUP(C177,[1]!Companies[#Data],3,FALSE)</f>
        <v>#REF!</v>
      </c>
      <c r="C177" s="314" t="s">
        <v>637</v>
      </c>
      <c r="D177" s="314" t="s">
        <v>597</v>
      </c>
      <c r="E177" s="314" t="s">
        <v>817</v>
      </c>
      <c r="F177" s="314" t="s">
        <v>663</v>
      </c>
      <c r="G177" s="314" t="s">
        <v>663</v>
      </c>
      <c r="H177" s="314"/>
      <c r="I177" s="314" t="s">
        <v>673</v>
      </c>
      <c r="J177" s="371">
        <v>343851</v>
      </c>
      <c r="K177" s="314" t="s">
        <v>663</v>
      </c>
      <c r="L177" s="314"/>
      <c r="M177" s="314"/>
      <c r="N177" s="314"/>
      <c r="O177" s="314" t="s">
        <v>50</v>
      </c>
      <c r="S177" s="145"/>
      <c r="T177" s="145"/>
      <c r="U177" s="145"/>
      <c r="V177" s="145"/>
      <c r="W177" s="145"/>
      <c r="X177" s="145"/>
      <c r="Y177" s="145"/>
      <c r="Z177" s="145"/>
      <c r="AA177" s="145"/>
      <c r="AB177" s="145"/>
      <c r="AC177" s="145"/>
      <c r="AD177" s="145"/>
      <c r="AE177" s="145"/>
      <c r="AF177" s="145"/>
      <c r="AG177" s="145"/>
      <c r="AH177" s="145"/>
      <c r="AI177" s="145"/>
    </row>
    <row r="178" spans="2:35" s="117" customFormat="1" ht="15.75" x14ac:dyDescent="0.3">
      <c r="B178" s="370" t="e">
        <f>VLOOKUP(C178,[1]!Companies[#Data],3,FALSE)</f>
        <v>#REF!</v>
      </c>
      <c r="C178" s="314" t="s">
        <v>639</v>
      </c>
      <c r="D178" s="314" t="s">
        <v>596</v>
      </c>
      <c r="E178" s="314" t="s">
        <v>827</v>
      </c>
      <c r="F178" s="314" t="s">
        <v>663</v>
      </c>
      <c r="G178" s="314" t="s">
        <v>663</v>
      </c>
      <c r="H178" s="314"/>
      <c r="I178" s="314" t="s">
        <v>673</v>
      </c>
      <c r="J178" s="371">
        <v>3577253</v>
      </c>
      <c r="K178" s="314" t="s">
        <v>663</v>
      </c>
      <c r="L178" s="314"/>
      <c r="M178" s="314"/>
      <c r="N178" s="314"/>
      <c r="O178" s="314" t="s">
        <v>50</v>
      </c>
      <c r="S178" s="145"/>
      <c r="T178" s="145"/>
      <c r="U178" s="145"/>
      <c r="V178" s="145"/>
      <c r="W178" s="145"/>
      <c r="X178" s="145"/>
      <c r="Y178" s="145"/>
      <c r="Z178" s="145"/>
      <c r="AA178" s="145"/>
      <c r="AB178" s="145"/>
      <c r="AC178" s="145"/>
      <c r="AD178" s="145"/>
      <c r="AE178" s="145"/>
      <c r="AF178" s="145"/>
      <c r="AG178" s="145"/>
      <c r="AH178" s="145"/>
      <c r="AI178" s="145"/>
    </row>
    <row r="179" spans="2:35" s="117" customFormat="1" ht="15.75" x14ac:dyDescent="0.3">
      <c r="B179" s="370" t="e">
        <f>VLOOKUP(C179,[1]!Companies[#Data],3,FALSE)</f>
        <v>#REF!</v>
      </c>
      <c r="C179" s="314" t="s">
        <v>639</v>
      </c>
      <c r="D179" s="314" t="s">
        <v>597</v>
      </c>
      <c r="E179" s="314" t="s">
        <v>831</v>
      </c>
      <c r="F179" s="314" t="s">
        <v>663</v>
      </c>
      <c r="G179" s="314" t="s">
        <v>663</v>
      </c>
      <c r="H179" s="314"/>
      <c r="I179" s="314" t="s">
        <v>673</v>
      </c>
      <c r="J179" s="371">
        <v>200000</v>
      </c>
      <c r="K179" s="314" t="s">
        <v>663</v>
      </c>
      <c r="L179" s="314"/>
      <c r="M179" s="314"/>
      <c r="N179" s="314"/>
      <c r="O179" s="314" t="s">
        <v>50</v>
      </c>
      <c r="S179" s="145"/>
      <c r="T179" s="145"/>
      <c r="U179" s="145"/>
      <c r="V179" s="145"/>
      <c r="W179" s="145"/>
      <c r="X179" s="145"/>
      <c r="Y179" s="145"/>
      <c r="Z179" s="145"/>
      <c r="AA179" s="145"/>
      <c r="AB179" s="145"/>
      <c r="AC179" s="145"/>
      <c r="AD179" s="145"/>
      <c r="AE179" s="145"/>
      <c r="AF179" s="145"/>
      <c r="AG179" s="145"/>
      <c r="AH179" s="145"/>
      <c r="AI179" s="145"/>
    </row>
    <row r="180" spans="2:35" s="117" customFormat="1" ht="15.75" x14ac:dyDescent="0.3">
      <c r="B180" s="370" t="e">
        <f>VLOOKUP(C180,[1]!Companies[#Data],3,FALSE)</f>
        <v>#REF!</v>
      </c>
      <c r="C180" s="314" t="s">
        <v>640</v>
      </c>
      <c r="D180" s="314" t="s">
        <v>593</v>
      </c>
      <c r="E180" s="314" t="s">
        <v>779</v>
      </c>
      <c r="F180" s="314" t="s">
        <v>663</v>
      </c>
      <c r="G180" s="314" t="s">
        <v>663</v>
      </c>
      <c r="H180" s="314"/>
      <c r="I180" s="314" t="s">
        <v>673</v>
      </c>
      <c r="J180" s="371">
        <v>12482500</v>
      </c>
      <c r="K180" s="314" t="s">
        <v>663</v>
      </c>
      <c r="L180" s="314"/>
      <c r="M180" s="314"/>
      <c r="N180" s="314"/>
      <c r="O180" s="314" t="s">
        <v>50</v>
      </c>
      <c r="S180" s="145"/>
      <c r="T180" s="145"/>
      <c r="U180" s="145"/>
      <c r="V180" s="145"/>
      <c r="W180" s="145"/>
      <c r="X180" s="145"/>
      <c r="Y180" s="145"/>
      <c r="Z180" s="145"/>
      <c r="AA180" s="145"/>
      <c r="AB180" s="145"/>
      <c r="AC180" s="145"/>
      <c r="AD180" s="145"/>
      <c r="AE180" s="145"/>
      <c r="AF180" s="145"/>
      <c r="AG180" s="145"/>
      <c r="AH180" s="145"/>
      <c r="AI180" s="145"/>
    </row>
    <row r="181" spans="2:35" s="117" customFormat="1" ht="15.75" x14ac:dyDescent="0.3">
      <c r="B181" s="370" t="e">
        <f>VLOOKUP(C181,[1]!Companies[#Data],3,FALSE)</f>
        <v>#REF!</v>
      </c>
      <c r="C181" s="314" t="s">
        <v>640</v>
      </c>
      <c r="D181" s="314" t="s">
        <v>596</v>
      </c>
      <c r="E181" s="314" t="s">
        <v>827</v>
      </c>
      <c r="F181" s="314" t="s">
        <v>663</v>
      </c>
      <c r="G181" s="314" t="s">
        <v>663</v>
      </c>
      <c r="H181" s="314"/>
      <c r="I181" s="314" t="s">
        <v>673</v>
      </c>
      <c r="J181" s="371">
        <v>15378509</v>
      </c>
      <c r="K181" s="314" t="s">
        <v>663</v>
      </c>
      <c r="L181" s="314"/>
      <c r="M181" s="314"/>
      <c r="N181" s="314"/>
      <c r="O181" s="314" t="s">
        <v>50</v>
      </c>
      <c r="S181" s="145"/>
      <c r="T181" s="145"/>
      <c r="U181" s="145"/>
      <c r="V181" s="145"/>
      <c r="W181" s="145"/>
      <c r="X181" s="145"/>
      <c r="Y181" s="145"/>
      <c r="Z181" s="145"/>
      <c r="AA181" s="145"/>
      <c r="AB181" s="145"/>
      <c r="AC181" s="145"/>
      <c r="AD181" s="145"/>
      <c r="AE181" s="145"/>
      <c r="AF181" s="145"/>
      <c r="AG181" s="145"/>
      <c r="AH181" s="145"/>
      <c r="AI181" s="145"/>
    </row>
    <row r="182" spans="2:35" s="117" customFormat="1" ht="15.75" x14ac:dyDescent="0.3">
      <c r="B182" s="370" t="e">
        <f>VLOOKUP(C182,[1]!Companies[#Data],3,FALSE)</f>
        <v>#REF!</v>
      </c>
      <c r="C182" s="314" t="s">
        <v>640</v>
      </c>
      <c r="D182" s="314" t="s">
        <v>596</v>
      </c>
      <c r="E182" s="314" t="s">
        <v>829</v>
      </c>
      <c r="F182" s="314" t="s">
        <v>663</v>
      </c>
      <c r="G182" s="314" t="s">
        <v>663</v>
      </c>
      <c r="H182" s="314"/>
      <c r="I182" s="314" t="s">
        <v>673</v>
      </c>
      <c r="J182" s="371">
        <v>639000</v>
      </c>
      <c r="K182" s="314" t="s">
        <v>663</v>
      </c>
      <c r="L182" s="314"/>
      <c r="M182" s="314"/>
      <c r="N182" s="314"/>
      <c r="O182" s="314" t="s">
        <v>50</v>
      </c>
      <c r="S182" s="145"/>
      <c r="T182" s="145"/>
      <c r="U182" s="145"/>
      <c r="V182" s="145"/>
      <c r="W182" s="145"/>
      <c r="X182" s="145"/>
      <c r="Y182" s="145"/>
      <c r="Z182" s="145"/>
      <c r="AA182" s="145"/>
      <c r="AB182" s="145"/>
      <c r="AC182" s="145"/>
      <c r="AD182" s="145"/>
      <c r="AE182" s="145"/>
      <c r="AF182" s="145"/>
      <c r="AG182" s="145"/>
      <c r="AH182" s="145"/>
      <c r="AI182" s="145"/>
    </row>
    <row r="183" spans="2:35" s="117" customFormat="1" ht="15.75" x14ac:dyDescent="0.3">
      <c r="B183" s="370" t="e">
        <f>VLOOKUP(C183,[1]!Companies[#Data],3,FALSE)</f>
        <v>#REF!</v>
      </c>
      <c r="C183" s="314" t="s">
        <v>640</v>
      </c>
      <c r="D183" s="314" t="s">
        <v>596</v>
      </c>
      <c r="E183" s="314" t="s">
        <v>799</v>
      </c>
      <c r="F183" s="314" t="s">
        <v>663</v>
      </c>
      <c r="G183" s="314" t="s">
        <v>663</v>
      </c>
      <c r="H183" s="314"/>
      <c r="I183" s="314" t="s">
        <v>673</v>
      </c>
      <c r="J183" s="371">
        <v>31950</v>
      </c>
      <c r="K183" s="314" t="s">
        <v>663</v>
      </c>
      <c r="L183" s="314"/>
      <c r="M183" s="314"/>
      <c r="N183" s="314"/>
      <c r="O183" s="314" t="s">
        <v>50</v>
      </c>
      <c r="S183" s="145"/>
      <c r="T183" s="145"/>
      <c r="U183" s="145"/>
      <c r="V183" s="145"/>
      <c r="W183" s="145"/>
      <c r="X183" s="145"/>
      <c r="Y183" s="145"/>
      <c r="Z183" s="145"/>
      <c r="AA183" s="145"/>
      <c r="AB183" s="145"/>
      <c r="AC183" s="145"/>
      <c r="AD183" s="145"/>
      <c r="AE183" s="145"/>
      <c r="AF183" s="145"/>
      <c r="AG183" s="145"/>
      <c r="AH183" s="145"/>
      <c r="AI183" s="145"/>
    </row>
    <row r="184" spans="2:35" s="117" customFormat="1" ht="15.75" x14ac:dyDescent="0.3">
      <c r="B184" s="370" t="e">
        <f>VLOOKUP(C184,[1]!Companies[#Data],3,FALSE)</f>
        <v>#REF!</v>
      </c>
      <c r="C184" s="314" t="s">
        <v>640</v>
      </c>
      <c r="D184" s="314" t="s">
        <v>596</v>
      </c>
      <c r="E184" s="314" t="s">
        <v>802</v>
      </c>
      <c r="F184" s="314" t="s">
        <v>663</v>
      </c>
      <c r="G184" s="314" t="s">
        <v>663</v>
      </c>
      <c r="H184" s="314"/>
      <c r="I184" s="314" t="s">
        <v>673</v>
      </c>
      <c r="J184" s="371">
        <v>143998</v>
      </c>
      <c r="K184" s="314" t="s">
        <v>663</v>
      </c>
      <c r="L184" s="314"/>
      <c r="M184" s="314"/>
      <c r="N184" s="314"/>
      <c r="O184" s="314" t="s">
        <v>50</v>
      </c>
      <c r="S184" s="145"/>
      <c r="T184" s="145"/>
      <c r="U184" s="145"/>
      <c r="V184" s="145"/>
      <c r="W184" s="145"/>
      <c r="X184" s="145"/>
      <c r="Y184" s="145"/>
      <c r="Z184" s="145"/>
      <c r="AA184" s="145"/>
      <c r="AB184" s="145"/>
      <c r="AC184" s="145"/>
      <c r="AD184" s="145"/>
      <c r="AE184" s="145"/>
      <c r="AF184" s="145"/>
      <c r="AG184" s="145"/>
      <c r="AH184" s="145"/>
      <c r="AI184" s="145"/>
    </row>
    <row r="185" spans="2:35" s="117" customFormat="1" ht="15.75" x14ac:dyDescent="0.3">
      <c r="B185" s="370" t="e">
        <f>VLOOKUP(C185,[1]!Companies[#Data],3,FALSE)</f>
        <v>#REF!</v>
      </c>
      <c r="C185" s="314" t="s">
        <v>640</v>
      </c>
      <c r="D185" s="314" t="s">
        <v>596</v>
      </c>
      <c r="E185" s="314" t="s">
        <v>796</v>
      </c>
      <c r="F185" s="314" t="s">
        <v>663</v>
      </c>
      <c r="G185" s="314" t="s">
        <v>663</v>
      </c>
      <c r="H185" s="314"/>
      <c r="I185" s="314" t="s">
        <v>673</v>
      </c>
      <c r="J185" s="371">
        <v>500000</v>
      </c>
      <c r="K185" s="314" t="s">
        <v>663</v>
      </c>
      <c r="L185" s="314"/>
      <c r="M185" s="314"/>
      <c r="N185" s="314"/>
      <c r="O185" s="314" t="s">
        <v>50</v>
      </c>
      <c r="S185" s="145"/>
      <c r="T185" s="145"/>
      <c r="U185" s="145"/>
      <c r="V185" s="145"/>
      <c r="W185" s="145"/>
      <c r="X185" s="145"/>
      <c r="Y185" s="145"/>
      <c r="Z185" s="145"/>
      <c r="AA185" s="145"/>
      <c r="AB185" s="145"/>
      <c r="AC185" s="145"/>
      <c r="AD185" s="145"/>
      <c r="AE185" s="145"/>
      <c r="AF185" s="145"/>
      <c r="AG185" s="145"/>
      <c r="AH185" s="145"/>
      <c r="AI185" s="145"/>
    </row>
    <row r="186" spans="2:35" s="117" customFormat="1" ht="15.75" x14ac:dyDescent="0.3">
      <c r="B186" s="370" t="e">
        <f>VLOOKUP(C186,[1]!Companies[#Data],3,FALSE)</f>
        <v>#REF!</v>
      </c>
      <c r="C186" s="314" t="s">
        <v>640</v>
      </c>
      <c r="D186" s="314" t="s">
        <v>597</v>
      </c>
      <c r="E186" s="314" t="s">
        <v>831</v>
      </c>
      <c r="F186" s="314" t="s">
        <v>663</v>
      </c>
      <c r="G186" s="314" t="s">
        <v>663</v>
      </c>
      <c r="H186" s="314"/>
      <c r="I186" s="314" t="s">
        <v>673</v>
      </c>
      <c r="J186" s="371">
        <v>248506</v>
      </c>
      <c r="K186" s="314" t="s">
        <v>663</v>
      </c>
      <c r="L186" s="314"/>
      <c r="M186" s="314"/>
      <c r="N186" s="314"/>
      <c r="O186" s="314" t="s">
        <v>50</v>
      </c>
      <c r="S186" s="145"/>
      <c r="T186" s="145"/>
      <c r="U186" s="145"/>
      <c r="V186" s="145"/>
      <c r="W186" s="145"/>
      <c r="X186" s="145"/>
      <c r="Y186" s="145"/>
      <c r="Z186" s="145"/>
      <c r="AA186" s="145"/>
      <c r="AB186" s="145"/>
      <c r="AC186" s="145"/>
      <c r="AD186" s="145"/>
      <c r="AE186" s="145"/>
      <c r="AF186" s="145"/>
      <c r="AG186" s="145"/>
      <c r="AH186" s="145"/>
      <c r="AI186" s="145"/>
    </row>
    <row r="187" spans="2:35" s="117" customFormat="1" ht="15.75" x14ac:dyDescent="0.3">
      <c r="B187" s="370" t="e">
        <f>VLOOKUP(C187,[1]!Companies[#Data],3,FALSE)</f>
        <v>#REF!</v>
      </c>
      <c r="C187" s="314" t="s">
        <v>640</v>
      </c>
      <c r="D187" s="314" t="s">
        <v>597</v>
      </c>
      <c r="E187" s="314" t="s">
        <v>815</v>
      </c>
      <c r="F187" s="314" t="s">
        <v>663</v>
      </c>
      <c r="G187" s="314" t="s">
        <v>663</v>
      </c>
      <c r="H187" s="314"/>
      <c r="I187" s="314" t="s">
        <v>673</v>
      </c>
      <c r="J187" s="371">
        <v>1871928</v>
      </c>
      <c r="K187" s="314" t="s">
        <v>663</v>
      </c>
      <c r="L187" s="314"/>
      <c r="M187" s="314"/>
      <c r="N187" s="314"/>
      <c r="O187" s="314" t="s">
        <v>50</v>
      </c>
      <c r="S187" s="145"/>
      <c r="T187" s="145"/>
      <c r="U187" s="145"/>
      <c r="V187" s="145"/>
      <c r="W187" s="145"/>
      <c r="X187" s="145"/>
      <c r="Y187" s="145"/>
      <c r="Z187" s="145"/>
      <c r="AA187" s="145"/>
      <c r="AB187" s="145"/>
      <c r="AC187" s="145"/>
      <c r="AD187" s="145"/>
      <c r="AE187" s="145"/>
      <c r="AF187" s="145"/>
      <c r="AG187" s="145"/>
      <c r="AH187" s="145"/>
      <c r="AI187" s="145"/>
    </row>
    <row r="188" spans="2:35" s="117" customFormat="1" ht="15.75" x14ac:dyDescent="0.3">
      <c r="B188" s="370" t="e">
        <f>VLOOKUP(C188,[1]!Companies[#Data],3,FALSE)</f>
        <v>#REF!</v>
      </c>
      <c r="C188" s="314" t="s">
        <v>640</v>
      </c>
      <c r="D188" s="314" t="s">
        <v>597</v>
      </c>
      <c r="E188" s="314" t="s">
        <v>811</v>
      </c>
      <c r="F188" s="314" t="s">
        <v>663</v>
      </c>
      <c r="G188" s="314" t="s">
        <v>663</v>
      </c>
      <c r="H188" s="314"/>
      <c r="I188" s="314" t="s">
        <v>673</v>
      </c>
      <c r="J188" s="371">
        <v>2898307</v>
      </c>
      <c r="K188" s="314" t="s">
        <v>663</v>
      </c>
      <c r="L188" s="314"/>
      <c r="M188" s="314"/>
      <c r="N188" s="314"/>
      <c r="O188" s="314" t="s">
        <v>50</v>
      </c>
      <c r="S188" s="145"/>
      <c r="T188" s="145"/>
      <c r="U188" s="145"/>
      <c r="V188" s="145"/>
      <c r="W188" s="145"/>
      <c r="X188" s="145"/>
      <c r="Y188" s="145"/>
      <c r="Z188" s="145"/>
      <c r="AA188" s="145"/>
      <c r="AB188" s="145"/>
      <c r="AC188" s="145"/>
      <c r="AD188" s="145"/>
      <c r="AE188" s="145"/>
      <c r="AF188" s="145"/>
      <c r="AG188" s="145"/>
      <c r="AH188" s="145"/>
      <c r="AI188" s="145"/>
    </row>
    <row r="189" spans="2:35" s="117" customFormat="1" ht="15.75" x14ac:dyDescent="0.3">
      <c r="B189" s="370" t="e">
        <f>VLOOKUP(C189,[1]!Companies[#Data],3,FALSE)</f>
        <v>#REF!</v>
      </c>
      <c r="C189" s="314" t="s">
        <v>642</v>
      </c>
      <c r="D189" s="314" t="s">
        <v>597</v>
      </c>
      <c r="E189" s="314" t="s">
        <v>831</v>
      </c>
      <c r="F189" s="314" t="s">
        <v>663</v>
      </c>
      <c r="G189" s="314" t="s">
        <v>663</v>
      </c>
      <c r="H189" s="314"/>
      <c r="I189" s="314" t="s">
        <v>673</v>
      </c>
      <c r="J189" s="371">
        <v>1634526</v>
      </c>
      <c r="K189" s="314" t="s">
        <v>663</v>
      </c>
      <c r="L189" s="314"/>
      <c r="M189" s="314"/>
      <c r="N189" s="314"/>
      <c r="O189" s="314" t="s">
        <v>50</v>
      </c>
      <c r="S189" s="145"/>
      <c r="T189" s="145"/>
      <c r="U189" s="145"/>
      <c r="V189" s="145"/>
      <c r="W189" s="145"/>
      <c r="X189" s="145"/>
      <c r="Y189" s="145"/>
      <c r="Z189" s="145"/>
      <c r="AA189" s="145"/>
      <c r="AB189" s="145"/>
      <c r="AC189" s="145"/>
      <c r="AD189" s="145"/>
      <c r="AE189" s="145"/>
      <c r="AF189" s="145"/>
      <c r="AG189" s="145"/>
      <c r="AH189" s="145"/>
      <c r="AI189" s="145"/>
    </row>
    <row r="190" spans="2:35" s="117" customFormat="1" ht="15.75" x14ac:dyDescent="0.3">
      <c r="B190" s="370" t="e">
        <f>VLOOKUP(C190,[1]!Companies[#Data],3,FALSE)</f>
        <v>#REF!</v>
      </c>
      <c r="C190" s="314" t="s">
        <v>642</v>
      </c>
      <c r="D190" s="314" t="s">
        <v>597</v>
      </c>
      <c r="E190" s="314" t="s">
        <v>815</v>
      </c>
      <c r="F190" s="314" t="s">
        <v>663</v>
      </c>
      <c r="G190" s="314" t="s">
        <v>663</v>
      </c>
      <c r="H190" s="314"/>
      <c r="I190" s="314" t="s">
        <v>673</v>
      </c>
      <c r="J190" s="371">
        <v>16629353</v>
      </c>
      <c r="K190" s="314" t="s">
        <v>663</v>
      </c>
      <c r="L190" s="314"/>
      <c r="M190" s="314"/>
      <c r="N190" s="314"/>
      <c r="O190" s="314" t="s">
        <v>50</v>
      </c>
      <c r="S190" s="145"/>
      <c r="T190" s="145"/>
      <c r="U190" s="145"/>
      <c r="V190" s="145"/>
      <c r="W190" s="145"/>
      <c r="X190" s="145"/>
      <c r="Y190" s="145"/>
      <c r="Z190" s="145"/>
      <c r="AA190" s="145"/>
      <c r="AB190" s="145"/>
      <c r="AC190" s="145"/>
      <c r="AD190" s="145"/>
      <c r="AE190" s="145"/>
      <c r="AF190" s="145"/>
      <c r="AG190" s="145"/>
      <c r="AH190" s="145"/>
      <c r="AI190" s="145"/>
    </row>
    <row r="191" spans="2:35" s="117" customFormat="1" ht="15.75" x14ac:dyDescent="0.3">
      <c r="B191" s="370" t="e">
        <f>VLOOKUP(C191,[1]!Companies[#Data],3,FALSE)</f>
        <v>#REF!</v>
      </c>
      <c r="C191" s="314" t="s">
        <v>642</v>
      </c>
      <c r="D191" s="314" t="s">
        <v>597</v>
      </c>
      <c r="E191" s="314" t="s">
        <v>811</v>
      </c>
      <c r="F191" s="314" t="s">
        <v>663</v>
      </c>
      <c r="G191" s="314" t="s">
        <v>663</v>
      </c>
      <c r="H191" s="314"/>
      <c r="I191" s="314" t="s">
        <v>673</v>
      </c>
      <c r="J191" s="371">
        <v>28956171</v>
      </c>
      <c r="K191" s="314" t="s">
        <v>663</v>
      </c>
      <c r="L191" s="314"/>
      <c r="M191" s="314"/>
      <c r="N191" s="314"/>
      <c r="O191" s="314" t="s">
        <v>50</v>
      </c>
      <c r="S191" s="145"/>
      <c r="T191" s="145"/>
      <c r="U191" s="145"/>
      <c r="V191" s="145"/>
      <c r="W191" s="145"/>
      <c r="X191" s="145"/>
      <c r="Y191" s="145"/>
      <c r="Z191" s="145"/>
      <c r="AA191" s="145"/>
      <c r="AB191" s="145"/>
      <c r="AC191" s="145"/>
      <c r="AD191" s="145"/>
      <c r="AE191" s="145"/>
      <c r="AF191" s="145"/>
      <c r="AG191" s="145"/>
      <c r="AH191" s="145"/>
      <c r="AI191" s="145"/>
    </row>
    <row r="192" spans="2:35" s="117" customFormat="1" ht="15.75" x14ac:dyDescent="0.3">
      <c r="B192" s="370" t="e">
        <f>VLOOKUP(C192,[1]!Companies[#Data],3,FALSE)</f>
        <v>#REF!</v>
      </c>
      <c r="C192" s="314" t="s">
        <v>643</v>
      </c>
      <c r="D192" s="314" t="s">
        <v>593</v>
      </c>
      <c r="E192" s="314" t="s">
        <v>770</v>
      </c>
      <c r="F192" s="314" t="s">
        <v>663</v>
      </c>
      <c r="G192" s="314" t="s">
        <v>663</v>
      </c>
      <c r="H192" s="314"/>
      <c r="I192" s="314" t="s">
        <v>673</v>
      </c>
      <c r="J192" s="371">
        <v>1776743561</v>
      </c>
      <c r="K192" s="314" t="s">
        <v>663</v>
      </c>
      <c r="L192" s="314"/>
      <c r="M192" s="314"/>
      <c r="N192" s="314"/>
      <c r="O192" s="314" t="s">
        <v>50</v>
      </c>
      <c r="S192" s="145"/>
      <c r="T192" s="145"/>
      <c r="U192" s="145"/>
      <c r="V192" s="145"/>
      <c r="W192" s="145"/>
      <c r="X192" s="145"/>
      <c r="Y192" s="145"/>
      <c r="Z192" s="145"/>
      <c r="AA192" s="145"/>
      <c r="AB192" s="145"/>
      <c r="AC192" s="145"/>
      <c r="AD192" s="145"/>
      <c r="AE192" s="145"/>
      <c r="AF192" s="145"/>
      <c r="AG192" s="145"/>
      <c r="AH192" s="145"/>
      <c r="AI192" s="145"/>
    </row>
    <row r="193" spans="2:35" s="117" customFormat="1" ht="15.75" x14ac:dyDescent="0.3">
      <c r="B193" s="370" t="e">
        <f>VLOOKUP(C193,[1]!Companies[#Data],3,FALSE)</f>
        <v>#REF!</v>
      </c>
      <c r="C193" s="314" t="s">
        <v>643</v>
      </c>
      <c r="D193" s="314" t="s">
        <v>593</v>
      </c>
      <c r="E193" s="314" t="s">
        <v>771</v>
      </c>
      <c r="F193" s="314" t="s">
        <v>663</v>
      </c>
      <c r="G193" s="314" t="s">
        <v>663</v>
      </c>
      <c r="H193" s="314"/>
      <c r="I193" s="314" t="s">
        <v>673</v>
      </c>
      <c r="J193" s="371">
        <v>10754200</v>
      </c>
      <c r="K193" s="314" t="s">
        <v>663</v>
      </c>
      <c r="L193" s="314"/>
      <c r="M193" s="314"/>
      <c r="N193" s="314"/>
      <c r="O193" s="314" t="s">
        <v>50</v>
      </c>
      <c r="S193" s="145"/>
      <c r="T193" s="145"/>
      <c r="U193" s="145"/>
      <c r="V193" s="145"/>
      <c r="W193" s="145"/>
      <c r="X193" s="145"/>
      <c r="Y193" s="145"/>
      <c r="Z193" s="145"/>
      <c r="AA193" s="145"/>
      <c r="AB193" s="145"/>
      <c r="AC193" s="145"/>
      <c r="AD193" s="145"/>
      <c r="AE193" s="145"/>
      <c r="AF193" s="145"/>
      <c r="AG193" s="145"/>
      <c r="AH193" s="145"/>
      <c r="AI193" s="145"/>
    </row>
    <row r="194" spans="2:35" s="117" customFormat="1" ht="15.75" x14ac:dyDescent="0.3">
      <c r="B194" s="370" t="e">
        <f>VLOOKUP(C194,[1]!Companies[#Data],3,FALSE)</f>
        <v>#REF!</v>
      </c>
      <c r="C194" s="314" t="s">
        <v>643</v>
      </c>
      <c r="D194" s="314" t="s">
        <v>593</v>
      </c>
      <c r="E194" s="314" t="s">
        <v>772</v>
      </c>
      <c r="F194" s="314" t="s">
        <v>663</v>
      </c>
      <c r="G194" s="314" t="s">
        <v>663</v>
      </c>
      <c r="H194" s="314"/>
      <c r="I194" s="314" t="s">
        <v>673</v>
      </c>
      <c r="J194" s="371">
        <v>185797345</v>
      </c>
      <c r="K194" s="314" t="s">
        <v>663</v>
      </c>
      <c r="L194" s="314"/>
      <c r="M194" s="314"/>
      <c r="N194" s="314"/>
      <c r="O194" s="314" t="s">
        <v>50</v>
      </c>
      <c r="S194" s="145"/>
      <c r="T194" s="145"/>
      <c r="U194" s="145"/>
      <c r="V194" s="145"/>
      <c r="W194" s="145"/>
      <c r="X194" s="145"/>
      <c r="Y194" s="145"/>
      <c r="Z194" s="145"/>
      <c r="AA194" s="145"/>
      <c r="AB194" s="145"/>
      <c r="AC194" s="145"/>
      <c r="AD194" s="145"/>
      <c r="AE194" s="145"/>
      <c r="AF194" s="145"/>
      <c r="AG194" s="145"/>
      <c r="AH194" s="145"/>
      <c r="AI194" s="145"/>
    </row>
    <row r="195" spans="2:35" s="117" customFormat="1" ht="15.75" x14ac:dyDescent="0.3">
      <c r="B195" s="370" t="e">
        <f>VLOOKUP(C195,[1]!Companies[#Data],3,FALSE)</f>
        <v>#REF!</v>
      </c>
      <c r="C195" s="314" t="s">
        <v>643</v>
      </c>
      <c r="D195" s="314" t="s">
        <v>596</v>
      </c>
      <c r="E195" s="314" t="s">
        <v>827</v>
      </c>
      <c r="F195" s="314" t="s">
        <v>663</v>
      </c>
      <c r="G195" s="314" t="s">
        <v>663</v>
      </c>
      <c r="H195" s="314"/>
      <c r="I195" s="314" t="s">
        <v>673</v>
      </c>
      <c r="J195" s="371">
        <v>96017095</v>
      </c>
      <c r="K195" s="314" t="s">
        <v>663</v>
      </c>
      <c r="L195" s="314"/>
      <c r="M195" s="314"/>
      <c r="N195" s="314"/>
      <c r="O195" s="314" t="s">
        <v>50</v>
      </c>
      <c r="S195" s="145"/>
      <c r="T195" s="145"/>
      <c r="U195" s="145"/>
      <c r="V195" s="145"/>
      <c r="W195" s="145"/>
      <c r="X195" s="145"/>
      <c r="Y195" s="145"/>
      <c r="Z195" s="145"/>
      <c r="AA195" s="145"/>
      <c r="AB195" s="145"/>
      <c r="AC195" s="145"/>
      <c r="AD195" s="145"/>
      <c r="AE195" s="145"/>
      <c r="AF195" s="145"/>
      <c r="AG195" s="145"/>
      <c r="AH195" s="145"/>
      <c r="AI195" s="145"/>
    </row>
    <row r="196" spans="2:35" s="117" customFormat="1" ht="15.75" x14ac:dyDescent="0.3">
      <c r="B196" s="370" t="e">
        <f>VLOOKUP(C196,[1]!Companies[#Data],3,FALSE)</f>
        <v>#REF!</v>
      </c>
      <c r="C196" s="314" t="s">
        <v>643</v>
      </c>
      <c r="D196" s="314" t="s">
        <v>596</v>
      </c>
      <c r="E196" s="314" t="s">
        <v>796</v>
      </c>
      <c r="F196" s="314" t="s">
        <v>663</v>
      </c>
      <c r="G196" s="314" t="s">
        <v>663</v>
      </c>
      <c r="H196" s="314"/>
      <c r="I196" s="314" t="s">
        <v>673</v>
      </c>
      <c r="J196" s="371">
        <v>1140375</v>
      </c>
      <c r="K196" s="314" t="s">
        <v>663</v>
      </c>
      <c r="L196" s="314"/>
      <c r="M196" s="314"/>
      <c r="N196" s="314"/>
      <c r="O196" s="314" t="s">
        <v>50</v>
      </c>
      <c r="S196" s="145"/>
      <c r="T196" s="145"/>
      <c r="U196" s="145"/>
      <c r="V196" s="145"/>
      <c r="W196" s="145"/>
      <c r="X196" s="145"/>
      <c r="Y196" s="145"/>
      <c r="Z196" s="145"/>
      <c r="AA196" s="145"/>
      <c r="AB196" s="145"/>
      <c r="AC196" s="145"/>
      <c r="AD196" s="145"/>
      <c r="AE196" s="145"/>
      <c r="AF196" s="145"/>
      <c r="AG196" s="145"/>
      <c r="AH196" s="145"/>
      <c r="AI196" s="145"/>
    </row>
    <row r="197" spans="2:35" s="117" customFormat="1" ht="15.75" x14ac:dyDescent="0.3">
      <c r="B197" s="370" t="e">
        <f>VLOOKUP(C197,[1]!Companies[#Data],3,FALSE)</f>
        <v>#REF!</v>
      </c>
      <c r="C197" s="314" t="s">
        <v>643</v>
      </c>
      <c r="D197" s="314" t="s">
        <v>596</v>
      </c>
      <c r="E197" s="314" t="s">
        <v>800</v>
      </c>
      <c r="F197" s="314" t="s">
        <v>663</v>
      </c>
      <c r="G197" s="314" t="s">
        <v>663</v>
      </c>
      <c r="H197" s="314"/>
      <c r="I197" s="314" t="s">
        <v>673</v>
      </c>
      <c r="J197" s="371">
        <v>14361725</v>
      </c>
      <c r="K197" s="314" t="s">
        <v>663</v>
      </c>
      <c r="L197" s="314"/>
      <c r="M197" s="314"/>
      <c r="N197" s="314"/>
      <c r="O197" s="314" t="s">
        <v>50</v>
      </c>
      <c r="S197" s="145"/>
      <c r="T197" s="145"/>
      <c r="U197" s="145"/>
      <c r="V197" s="145"/>
      <c r="W197" s="145"/>
      <c r="X197" s="145"/>
      <c r="Y197" s="145"/>
      <c r="Z197" s="145"/>
      <c r="AA197" s="145"/>
      <c r="AB197" s="145"/>
      <c r="AC197" s="145"/>
      <c r="AD197" s="145"/>
      <c r="AE197" s="145"/>
      <c r="AF197" s="145"/>
      <c r="AG197" s="145"/>
      <c r="AH197" s="145"/>
      <c r="AI197" s="145"/>
    </row>
    <row r="198" spans="2:35" s="117" customFormat="1" ht="15.75" x14ac:dyDescent="0.3">
      <c r="B198" s="370" t="e">
        <f>VLOOKUP(C198,[1]!Companies[#Data],3,FALSE)</f>
        <v>#REF!</v>
      </c>
      <c r="C198" s="314" t="s">
        <v>643</v>
      </c>
      <c r="D198" s="314" t="s">
        <v>596</v>
      </c>
      <c r="E198" s="314" t="s">
        <v>802</v>
      </c>
      <c r="F198" s="314" t="s">
        <v>663</v>
      </c>
      <c r="G198" s="314" t="s">
        <v>663</v>
      </c>
      <c r="H198" s="314"/>
      <c r="I198" s="314" t="s">
        <v>673</v>
      </c>
      <c r="J198" s="371">
        <v>4709900</v>
      </c>
      <c r="K198" s="314" t="s">
        <v>663</v>
      </c>
      <c r="L198" s="314"/>
      <c r="M198" s="314"/>
      <c r="N198" s="314"/>
      <c r="O198" s="314" t="s">
        <v>50</v>
      </c>
      <c r="S198" s="145"/>
      <c r="T198" s="145"/>
      <c r="U198" s="145"/>
      <c r="V198" s="145"/>
      <c r="W198" s="145"/>
      <c r="X198" s="145"/>
      <c r="Y198" s="145"/>
      <c r="Z198" s="145"/>
      <c r="AA198" s="145"/>
      <c r="AB198" s="145"/>
      <c r="AC198" s="145"/>
      <c r="AD198" s="145"/>
      <c r="AE198" s="145"/>
      <c r="AF198" s="145"/>
      <c r="AG198" s="145"/>
      <c r="AH198" s="145"/>
      <c r="AI198" s="145"/>
    </row>
    <row r="199" spans="2:35" s="117" customFormat="1" ht="15.75" x14ac:dyDescent="0.3">
      <c r="B199" s="370" t="e">
        <f>VLOOKUP(C199,[1]!Companies[#Data],3,FALSE)</f>
        <v>#REF!</v>
      </c>
      <c r="C199" s="314" t="s">
        <v>643</v>
      </c>
      <c r="D199" s="314" t="s">
        <v>596</v>
      </c>
      <c r="E199" s="314" t="s">
        <v>839</v>
      </c>
      <c r="F199" s="314" t="s">
        <v>663</v>
      </c>
      <c r="G199" s="314" t="s">
        <v>663</v>
      </c>
      <c r="H199" s="314"/>
      <c r="I199" s="314" t="s">
        <v>673</v>
      </c>
      <c r="J199" s="371">
        <v>249591369</v>
      </c>
      <c r="K199" s="314" t="s">
        <v>663</v>
      </c>
      <c r="L199" s="314"/>
      <c r="M199" s="314"/>
      <c r="N199" s="314"/>
      <c r="O199" s="314" t="s">
        <v>50</v>
      </c>
      <c r="S199" s="145"/>
      <c r="T199" s="145"/>
      <c r="U199" s="145"/>
      <c r="V199" s="145"/>
      <c r="W199" s="145"/>
      <c r="X199" s="145"/>
      <c r="Y199" s="145"/>
      <c r="Z199" s="145"/>
      <c r="AA199" s="145"/>
      <c r="AB199" s="145"/>
      <c r="AC199" s="145"/>
      <c r="AD199" s="145"/>
      <c r="AE199" s="145"/>
      <c r="AF199" s="145"/>
      <c r="AG199" s="145"/>
      <c r="AH199" s="145"/>
      <c r="AI199" s="145"/>
    </row>
    <row r="200" spans="2:35" s="117" customFormat="1" ht="15.75" x14ac:dyDescent="0.3">
      <c r="B200" s="370" t="e">
        <f>VLOOKUP(C200,[1]!Companies[#Data],3,FALSE)</f>
        <v>#REF!</v>
      </c>
      <c r="C200" s="314" t="s">
        <v>643</v>
      </c>
      <c r="D200" s="314" t="s">
        <v>597</v>
      </c>
      <c r="E200" s="314" t="s">
        <v>815</v>
      </c>
      <c r="F200" s="314" t="s">
        <v>663</v>
      </c>
      <c r="G200" s="314" t="s">
        <v>663</v>
      </c>
      <c r="H200" s="314"/>
      <c r="I200" s="314" t="s">
        <v>673</v>
      </c>
      <c r="J200" s="371">
        <v>429255898</v>
      </c>
      <c r="K200" s="314" t="s">
        <v>663</v>
      </c>
      <c r="L200" s="314"/>
      <c r="M200" s="314"/>
      <c r="N200" s="314"/>
      <c r="O200" s="314" t="s">
        <v>50</v>
      </c>
      <c r="S200" s="145"/>
      <c r="T200" s="145"/>
      <c r="U200" s="145"/>
      <c r="V200" s="145"/>
      <c r="W200" s="145"/>
      <c r="X200" s="145"/>
      <c r="Y200" s="145"/>
      <c r="Z200" s="145"/>
      <c r="AA200" s="145"/>
      <c r="AB200" s="145"/>
      <c r="AC200" s="145"/>
      <c r="AD200" s="145"/>
      <c r="AE200" s="145"/>
      <c r="AF200" s="145"/>
      <c r="AG200" s="145"/>
      <c r="AH200" s="145"/>
      <c r="AI200" s="145"/>
    </row>
    <row r="201" spans="2:35" s="117" customFormat="1" ht="15.75" x14ac:dyDescent="0.3">
      <c r="B201" s="370" t="e">
        <f>VLOOKUP(C201,[1]!Companies[#Data],3,FALSE)</f>
        <v>#REF!</v>
      </c>
      <c r="C201" s="314" t="s">
        <v>643</v>
      </c>
      <c r="D201" s="314" t="s">
        <v>597</v>
      </c>
      <c r="E201" s="314" t="s">
        <v>811</v>
      </c>
      <c r="F201" s="314" t="s">
        <v>663</v>
      </c>
      <c r="G201" s="314" t="s">
        <v>663</v>
      </c>
      <c r="H201" s="314"/>
      <c r="I201" s="314" t="s">
        <v>673</v>
      </c>
      <c r="J201" s="371">
        <v>617376334</v>
      </c>
      <c r="K201" s="314" t="s">
        <v>663</v>
      </c>
      <c r="L201" s="314"/>
      <c r="M201" s="314"/>
      <c r="N201" s="314"/>
      <c r="O201" s="314" t="s">
        <v>50</v>
      </c>
      <c r="S201" s="145"/>
      <c r="T201" s="145"/>
      <c r="U201" s="145"/>
      <c r="V201" s="145"/>
      <c r="W201" s="145"/>
      <c r="X201" s="145"/>
      <c r="Y201" s="145"/>
      <c r="Z201" s="145"/>
      <c r="AA201" s="145"/>
      <c r="AB201" s="145"/>
      <c r="AC201" s="145"/>
      <c r="AD201" s="145"/>
      <c r="AE201" s="145"/>
      <c r="AF201" s="145"/>
      <c r="AG201" s="145"/>
      <c r="AH201" s="145"/>
      <c r="AI201" s="145"/>
    </row>
    <row r="202" spans="2:35" s="117" customFormat="1" ht="15.75" x14ac:dyDescent="0.3">
      <c r="B202" s="370" t="e">
        <f>VLOOKUP(C202,[1]!Companies[#Data],3,FALSE)</f>
        <v>#REF!</v>
      </c>
      <c r="C202" s="314" t="s">
        <v>643</v>
      </c>
      <c r="D202" s="314" t="s">
        <v>597</v>
      </c>
      <c r="E202" s="314" t="s">
        <v>813</v>
      </c>
      <c r="F202" s="314" t="s">
        <v>663</v>
      </c>
      <c r="G202" s="314" t="s">
        <v>663</v>
      </c>
      <c r="H202" s="314"/>
      <c r="I202" s="314" t="s">
        <v>673</v>
      </c>
      <c r="J202" s="371">
        <v>820698031</v>
      </c>
      <c r="K202" s="314" t="s">
        <v>663</v>
      </c>
      <c r="L202" s="314"/>
      <c r="M202" s="314"/>
      <c r="N202" s="314"/>
      <c r="O202" s="314" t="s">
        <v>50</v>
      </c>
      <c r="S202" s="145"/>
      <c r="T202" s="145"/>
      <c r="U202" s="145"/>
      <c r="V202" s="145"/>
      <c r="W202" s="145"/>
      <c r="X202" s="145"/>
      <c r="Y202" s="145"/>
      <c r="Z202" s="145"/>
      <c r="AA202" s="145"/>
      <c r="AB202" s="145"/>
      <c r="AC202" s="145"/>
      <c r="AD202" s="145"/>
      <c r="AE202" s="145"/>
      <c r="AF202" s="145"/>
      <c r="AG202" s="145"/>
      <c r="AH202" s="145"/>
      <c r="AI202" s="145"/>
    </row>
    <row r="203" spans="2:35" s="117" customFormat="1" ht="15.75" x14ac:dyDescent="0.3">
      <c r="B203" s="370" t="e">
        <f>VLOOKUP(C203,[1]!Companies[#Data],3,FALSE)</f>
        <v>#REF!</v>
      </c>
      <c r="C203" s="314" t="s">
        <v>643</v>
      </c>
      <c r="D203" s="314" t="s">
        <v>597</v>
      </c>
      <c r="E203" s="314" t="s">
        <v>831</v>
      </c>
      <c r="F203" s="314" t="s">
        <v>663</v>
      </c>
      <c r="G203" s="314" t="s">
        <v>663</v>
      </c>
      <c r="H203" s="314"/>
      <c r="I203" s="314" t="s">
        <v>673</v>
      </c>
      <c r="J203" s="371">
        <v>684625813</v>
      </c>
      <c r="K203" s="314" t="s">
        <v>663</v>
      </c>
      <c r="L203" s="314"/>
      <c r="M203" s="314"/>
      <c r="N203" s="314"/>
      <c r="O203" s="314" t="s">
        <v>50</v>
      </c>
      <c r="S203" s="145"/>
      <c r="T203" s="145"/>
      <c r="U203" s="145"/>
      <c r="V203" s="145"/>
      <c r="W203" s="145"/>
      <c r="X203" s="145"/>
      <c r="Y203" s="145"/>
      <c r="Z203" s="145"/>
      <c r="AA203" s="145"/>
      <c r="AB203" s="145"/>
      <c r="AC203" s="145"/>
      <c r="AD203" s="145"/>
      <c r="AE203" s="145"/>
      <c r="AF203" s="145"/>
      <c r="AG203" s="145"/>
      <c r="AH203" s="145"/>
      <c r="AI203" s="145"/>
    </row>
    <row r="204" spans="2:35" s="117" customFormat="1" ht="15.75" x14ac:dyDescent="0.3">
      <c r="B204" s="370" t="e">
        <f>VLOOKUP(C204,[1]!Companies[#Data],3,FALSE)</f>
        <v>#REF!</v>
      </c>
      <c r="C204" s="314" t="s">
        <v>647</v>
      </c>
      <c r="D204" s="314" t="s">
        <v>593</v>
      </c>
      <c r="E204" s="314" t="s">
        <v>770</v>
      </c>
      <c r="F204" s="314" t="s">
        <v>663</v>
      </c>
      <c r="G204" s="314" t="s">
        <v>663</v>
      </c>
      <c r="H204" s="314"/>
      <c r="I204" s="314" t="s">
        <v>673</v>
      </c>
      <c r="J204" s="371">
        <v>1423951589</v>
      </c>
      <c r="K204" s="314" t="s">
        <v>663</v>
      </c>
      <c r="L204" s="314"/>
      <c r="M204" s="314"/>
      <c r="N204" s="314"/>
      <c r="O204" s="314" t="s">
        <v>663</v>
      </c>
      <c r="S204" s="145"/>
      <c r="T204" s="145"/>
      <c r="U204" s="145"/>
      <c r="V204" s="145"/>
      <c r="W204" s="145"/>
      <c r="X204" s="145"/>
      <c r="Y204" s="145"/>
      <c r="Z204" s="145"/>
      <c r="AA204" s="145"/>
      <c r="AB204" s="145"/>
      <c r="AC204" s="145"/>
      <c r="AD204" s="145"/>
      <c r="AE204" s="145"/>
      <c r="AF204" s="145"/>
      <c r="AG204" s="145"/>
      <c r="AH204" s="145"/>
      <c r="AI204" s="145"/>
    </row>
    <row r="205" spans="2:35" s="117" customFormat="1" ht="15.75" x14ac:dyDescent="0.3">
      <c r="B205" s="370" t="e">
        <f>VLOOKUP(C205,[1]!Companies[#Data],3,FALSE)</f>
        <v>#REF!</v>
      </c>
      <c r="C205" s="314" t="s">
        <v>647</v>
      </c>
      <c r="D205" s="314" t="s">
        <v>593</v>
      </c>
      <c r="E205" s="314" t="s">
        <v>771</v>
      </c>
      <c r="F205" s="314" t="s">
        <v>663</v>
      </c>
      <c r="G205" s="314" t="s">
        <v>663</v>
      </c>
      <c r="H205" s="314"/>
      <c r="I205" s="314" t="s">
        <v>673</v>
      </c>
      <c r="J205" s="371">
        <v>25830075</v>
      </c>
      <c r="K205" s="314" t="s">
        <v>663</v>
      </c>
      <c r="L205" s="314"/>
      <c r="M205" s="314"/>
      <c r="N205" s="314"/>
      <c r="O205" s="314" t="s">
        <v>663</v>
      </c>
      <c r="S205" s="145"/>
      <c r="T205" s="145"/>
      <c r="U205" s="145"/>
      <c r="V205" s="145"/>
      <c r="W205" s="145"/>
      <c r="X205" s="145"/>
      <c r="Y205" s="145"/>
      <c r="Z205" s="145"/>
      <c r="AA205" s="145"/>
      <c r="AB205" s="145"/>
      <c r="AC205" s="145"/>
      <c r="AD205" s="145"/>
      <c r="AE205" s="145"/>
      <c r="AF205" s="145"/>
      <c r="AG205" s="145"/>
      <c r="AH205" s="145"/>
      <c r="AI205" s="145"/>
    </row>
    <row r="206" spans="2:35" s="117" customFormat="1" ht="15.75" x14ac:dyDescent="0.3">
      <c r="B206" s="370" t="e">
        <f>VLOOKUP(C206,[1]!Companies[#Data],3,FALSE)</f>
        <v>#REF!</v>
      </c>
      <c r="C206" s="314" t="s">
        <v>647</v>
      </c>
      <c r="D206" s="314" t="s">
        <v>593</v>
      </c>
      <c r="E206" s="314" t="s">
        <v>772</v>
      </c>
      <c r="F206" s="314" t="s">
        <v>663</v>
      </c>
      <c r="G206" s="314" t="s">
        <v>663</v>
      </c>
      <c r="H206" s="314"/>
      <c r="I206" s="314" t="s">
        <v>673</v>
      </c>
      <c r="J206" s="371">
        <v>837250818</v>
      </c>
      <c r="K206" s="314" t="s">
        <v>663</v>
      </c>
      <c r="L206" s="314"/>
      <c r="M206" s="314"/>
      <c r="N206" s="314"/>
      <c r="O206" s="314" t="s">
        <v>663</v>
      </c>
      <c r="S206" s="145"/>
      <c r="T206" s="145"/>
      <c r="U206" s="145"/>
      <c r="V206" s="145"/>
      <c r="W206" s="145"/>
      <c r="X206" s="145"/>
      <c r="Y206" s="145"/>
      <c r="Z206" s="145"/>
      <c r="AA206" s="145"/>
      <c r="AB206" s="145"/>
      <c r="AC206" s="145"/>
      <c r="AD206" s="145"/>
      <c r="AE206" s="145"/>
      <c r="AF206" s="145"/>
      <c r="AG206" s="145"/>
      <c r="AH206" s="145"/>
      <c r="AI206" s="145"/>
    </row>
    <row r="207" spans="2:35" s="117" customFormat="1" ht="15.75" x14ac:dyDescent="0.3">
      <c r="B207" s="370" t="e">
        <f>VLOOKUP(C207,[1]!Companies[#Data],3,FALSE)</f>
        <v>#REF!</v>
      </c>
      <c r="C207" s="314" t="s">
        <v>647</v>
      </c>
      <c r="D207" s="314" t="s">
        <v>593</v>
      </c>
      <c r="E207" s="314" t="s">
        <v>840</v>
      </c>
      <c r="F207" s="314" t="s">
        <v>663</v>
      </c>
      <c r="G207" s="314" t="s">
        <v>663</v>
      </c>
      <c r="H207" s="314"/>
      <c r="I207" s="314" t="s">
        <v>673</v>
      </c>
      <c r="J207" s="371">
        <v>11900000</v>
      </c>
      <c r="K207" s="314" t="s">
        <v>663</v>
      </c>
      <c r="L207" s="314"/>
      <c r="M207" s="314"/>
      <c r="N207" s="314"/>
      <c r="O207" s="314" t="s">
        <v>663</v>
      </c>
      <c r="S207" s="145"/>
      <c r="T207" s="145"/>
      <c r="U207" s="145"/>
      <c r="V207" s="145"/>
      <c r="W207" s="145"/>
      <c r="X207" s="145"/>
      <c r="Y207" s="145"/>
      <c r="Z207" s="145"/>
      <c r="AA207" s="145"/>
      <c r="AB207" s="145"/>
      <c r="AC207" s="145"/>
      <c r="AD207" s="145"/>
      <c r="AE207" s="145"/>
      <c r="AF207" s="145"/>
      <c r="AG207" s="145"/>
      <c r="AH207" s="145"/>
      <c r="AI207" s="145"/>
    </row>
    <row r="208" spans="2:35" s="117" customFormat="1" ht="15.75" x14ac:dyDescent="0.3">
      <c r="B208" s="370" t="e">
        <f>VLOOKUP(C208,[1]!Companies[#Data],3,FALSE)</f>
        <v>#REF!</v>
      </c>
      <c r="C208" s="314" t="s">
        <v>647</v>
      </c>
      <c r="D208" s="314" t="s">
        <v>596</v>
      </c>
      <c r="E208" s="314" t="s">
        <v>794</v>
      </c>
      <c r="F208" s="314" t="s">
        <v>663</v>
      </c>
      <c r="G208" s="314" t="s">
        <v>663</v>
      </c>
      <c r="H208" s="314"/>
      <c r="I208" s="314" t="s">
        <v>673</v>
      </c>
      <c r="J208" s="371">
        <v>701455</v>
      </c>
      <c r="K208" s="314" t="s">
        <v>663</v>
      </c>
      <c r="L208" s="314"/>
      <c r="M208" s="314"/>
      <c r="N208" s="314"/>
      <c r="O208" s="314" t="s">
        <v>663</v>
      </c>
      <c r="S208" s="145"/>
      <c r="T208" s="145"/>
      <c r="U208" s="145"/>
      <c r="V208" s="145"/>
      <c r="W208" s="145"/>
      <c r="X208" s="145"/>
      <c r="Y208" s="145"/>
      <c r="Z208" s="145"/>
      <c r="AA208" s="145"/>
      <c r="AB208" s="145"/>
      <c r="AC208" s="145"/>
      <c r="AD208" s="145"/>
      <c r="AE208" s="145"/>
      <c r="AF208" s="145"/>
      <c r="AG208" s="145"/>
      <c r="AH208" s="145"/>
      <c r="AI208" s="145"/>
    </row>
    <row r="209" spans="2:35" s="117" customFormat="1" ht="15.75" x14ac:dyDescent="0.3">
      <c r="B209" s="370" t="e">
        <f>VLOOKUP(C209,[1]!Companies[#Data],3,FALSE)</f>
        <v>#REF!</v>
      </c>
      <c r="C209" s="314" t="s">
        <v>647</v>
      </c>
      <c r="D209" s="314" t="s">
        <v>596</v>
      </c>
      <c r="E209" s="314" t="s">
        <v>827</v>
      </c>
      <c r="F209" s="314" t="s">
        <v>663</v>
      </c>
      <c r="G209" s="314" t="s">
        <v>663</v>
      </c>
      <c r="H209" s="314"/>
      <c r="I209" s="314" t="s">
        <v>673</v>
      </c>
      <c r="J209" s="371">
        <v>12048068</v>
      </c>
      <c r="K209" s="314" t="s">
        <v>663</v>
      </c>
      <c r="L209" s="314"/>
      <c r="M209" s="314"/>
      <c r="N209" s="314"/>
      <c r="O209" s="314" t="s">
        <v>663</v>
      </c>
      <c r="S209" s="145"/>
      <c r="T209" s="145"/>
      <c r="U209" s="145"/>
      <c r="V209" s="145"/>
      <c r="W209" s="145"/>
      <c r="X209" s="145"/>
      <c r="Y209" s="145"/>
      <c r="Z209" s="145"/>
      <c r="AA209" s="145"/>
      <c r="AB209" s="145"/>
      <c r="AC209" s="145"/>
      <c r="AD209" s="145"/>
      <c r="AE209" s="145"/>
      <c r="AF209" s="145"/>
      <c r="AG209" s="145"/>
      <c r="AH209" s="145"/>
      <c r="AI209" s="145"/>
    </row>
    <row r="210" spans="2:35" s="117" customFormat="1" ht="15.75" x14ac:dyDescent="0.3">
      <c r="B210" s="370" t="e">
        <f>VLOOKUP(C210,[1]!Companies[#Data],3,FALSE)</f>
        <v>#REF!</v>
      </c>
      <c r="C210" s="314" t="s">
        <v>647</v>
      </c>
      <c r="D210" s="314" t="s">
        <v>596</v>
      </c>
      <c r="E210" s="314" t="s">
        <v>829</v>
      </c>
      <c r="F210" s="314" t="s">
        <v>663</v>
      </c>
      <c r="G210" s="314" t="s">
        <v>663</v>
      </c>
      <c r="H210" s="314"/>
      <c r="I210" s="314" t="s">
        <v>673</v>
      </c>
      <c r="J210" s="371">
        <v>24228000</v>
      </c>
      <c r="K210" s="314" t="s">
        <v>663</v>
      </c>
      <c r="L210" s="314"/>
      <c r="M210" s="314"/>
      <c r="N210" s="314"/>
      <c r="O210" s="314" t="s">
        <v>663</v>
      </c>
      <c r="S210" s="145"/>
      <c r="T210" s="145"/>
      <c r="U210" s="145"/>
      <c r="V210" s="145"/>
      <c r="W210" s="145"/>
      <c r="X210" s="145"/>
      <c r="Y210" s="145"/>
      <c r="Z210" s="145"/>
      <c r="AA210" s="145"/>
      <c r="AB210" s="145"/>
      <c r="AC210" s="145"/>
      <c r="AD210" s="145"/>
      <c r="AE210" s="145"/>
      <c r="AF210" s="145"/>
      <c r="AG210" s="145"/>
      <c r="AH210" s="145"/>
      <c r="AI210" s="145"/>
    </row>
    <row r="211" spans="2:35" s="117" customFormat="1" ht="15.75" x14ac:dyDescent="0.3">
      <c r="B211" s="370" t="e">
        <f>VLOOKUP(C211,[1]!Companies[#Data],3,FALSE)</f>
        <v>#REF!</v>
      </c>
      <c r="C211" s="314" t="s">
        <v>647</v>
      </c>
      <c r="D211" s="314" t="s">
        <v>596</v>
      </c>
      <c r="E211" s="314" t="s">
        <v>799</v>
      </c>
      <c r="F211" s="314" t="s">
        <v>663</v>
      </c>
      <c r="G211" s="314" t="s">
        <v>663</v>
      </c>
      <c r="H211" s="314"/>
      <c r="I211" s="314" t="s">
        <v>673</v>
      </c>
      <c r="J211" s="371">
        <v>1529997</v>
      </c>
      <c r="K211" s="314" t="s">
        <v>663</v>
      </c>
      <c r="L211" s="314"/>
      <c r="M211" s="314"/>
      <c r="N211" s="314"/>
      <c r="O211" s="314" t="s">
        <v>663</v>
      </c>
      <c r="S211" s="145"/>
      <c r="T211" s="145"/>
      <c r="U211" s="145"/>
      <c r="V211" s="145"/>
      <c r="W211" s="145"/>
      <c r="X211" s="145"/>
      <c r="Y211" s="145"/>
      <c r="Z211" s="145"/>
      <c r="AA211" s="145"/>
      <c r="AB211" s="145"/>
      <c r="AC211" s="145"/>
      <c r="AD211" s="145"/>
      <c r="AE211" s="145"/>
      <c r="AF211" s="145"/>
      <c r="AG211" s="145"/>
      <c r="AH211" s="145"/>
      <c r="AI211" s="145"/>
    </row>
    <row r="212" spans="2:35" s="117" customFormat="1" ht="15.75" x14ac:dyDescent="0.3">
      <c r="B212" s="370" t="e">
        <f>VLOOKUP(C212,[1]!Companies[#Data],3,FALSE)</f>
        <v>#REF!</v>
      </c>
      <c r="C212" s="314" t="s">
        <v>647</v>
      </c>
      <c r="D212" s="314" t="s">
        <v>596</v>
      </c>
      <c r="E212" s="314" t="s">
        <v>800</v>
      </c>
      <c r="F212" s="314" t="s">
        <v>663</v>
      </c>
      <c r="G212" s="314" t="s">
        <v>663</v>
      </c>
      <c r="H212" s="314"/>
      <c r="I212" s="314" t="s">
        <v>673</v>
      </c>
      <c r="J212" s="371">
        <v>285000</v>
      </c>
      <c r="K212" s="314" t="s">
        <v>663</v>
      </c>
      <c r="L212" s="314"/>
      <c r="M212" s="314"/>
      <c r="N212" s="314"/>
      <c r="O212" s="314" t="s">
        <v>663</v>
      </c>
      <c r="S212" s="145"/>
      <c r="T212" s="145"/>
      <c r="U212" s="145"/>
      <c r="V212" s="145"/>
      <c r="W212" s="145"/>
      <c r="X212" s="145"/>
      <c r="Y212" s="145"/>
      <c r="Z212" s="145"/>
      <c r="AA212" s="145"/>
      <c r="AB212" s="145"/>
      <c r="AC212" s="145"/>
      <c r="AD212" s="145"/>
      <c r="AE212" s="145"/>
      <c r="AF212" s="145"/>
      <c r="AG212" s="145"/>
      <c r="AH212" s="145"/>
      <c r="AI212" s="145"/>
    </row>
    <row r="213" spans="2:35" s="117" customFormat="1" ht="15.75" x14ac:dyDescent="0.3">
      <c r="B213" s="370" t="e">
        <f>VLOOKUP(C213,[1]!Companies[#Data],3,FALSE)</f>
        <v>#REF!</v>
      </c>
      <c r="C213" s="314" t="s">
        <v>647</v>
      </c>
      <c r="D213" s="314" t="s">
        <v>596</v>
      </c>
      <c r="E213" s="314" t="s">
        <v>839</v>
      </c>
      <c r="F213" s="314" t="s">
        <v>663</v>
      </c>
      <c r="G213" s="314" t="s">
        <v>663</v>
      </c>
      <c r="H213" s="314"/>
      <c r="I213" s="314" t="s">
        <v>673</v>
      </c>
      <c r="J213" s="371">
        <v>2030000</v>
      </c>
      <c r="K213" s="314" t="s">
        <v>663</v>
      </c>
      <c r="L213" s="314"/>
      <c r="M213" s="314"/>
      <c r="N213" s="314"/>
      <c r="O213" s="314" t="s">
        <v>663</v>
      </c>
      <c r="S213" s="145"/>
      <c r="T213" s="145"/>
      <c r="U213" s="145"/>
      <c r="V213" s="145"/>
      <c r="W213" s="145"/>
      <c r="X213" s="145"/>
      <c r="Y213" s="145"/>
      <c r="Z213" s="145"/>
      <c r="AA213" s="145"/>
      <c r="AB213" s="145"/>
      <c r="AC213" s="145"/>
      <c r="AD213" s="145"/>
      <c r="AE213" s="145"/>
      <c r="AF213" s="145"/>
      <c r="AG213" s="145"/>
      <c r="AH213" s="145"/>
      <c r="AI213" s="145"/>
    </row>
    <row r="214" spans="2:35" s="117" customFormat="1" ht="15.75" x14ac:dyDescent="0.3">
      <c r="B214" s="370" t="e">
        <f>VLOOKUP(C214,[1]!Companies[#Data],3,FALSE)</f>
        <v>#REF!</v>
      </c>
      <c r="C214" s="314" t="s">
        <v>647</v>
      </c>
      <c r="D214" s="314" t="s">
        <v>597</v>
      </c>
      <c r="E214" s="314" t="s">
        <v>815</v>
      </c>
      <c r="F214" s="314" t="s">
        <v>663</v>
      </c>
      <c r="G214" s="314" t="s">
        <v>663</v>
      </c>
      <c r="H214" s="314"/>
      <c r="I214" s="314" t="s">
        <v>673</v>
      </c>
      <c r="J214" s="371">
        <v>335604082</v>
      </c>
      <c r="K214" s="314" t="s">
        <v>663</v>
      </c>
      <c r="L214" s="314"/>
      <c r="M214" s="314"/>
      <c r="N214" s="314"/>
      <c r="O214" s="314" t="s">
        <v>663</v>
      </c>
      <c r="S214" s="145"/>
      <c r="T214" s="145"/>
      <c r="U214" s="145"/>
      <c r="V214" s="145"/>
      <c r="W214" s="145"/>
      <c r="X214" s="145"/>
      <c r="Y214" s="145"/>
      <c r="Z214" s="145"/>
      <c r="AA214" s="145"/>
      <c r="AB214" s="145"/>
      <c r="AC214" s="145"/>
      <c r="AD214" s="145"/>
      <c r="AE214" s="145"/>
      <c r="AF214" s="145"/>
      <c r="AG214" s="145"/>
      <c r="AH214" s="145"/>
      <c r="AI214" s="145"/>
    </row>
    <row r="215" spans="2:35" s="117" customFormat="1" ht="15.75" x14ac:dyDescent="0.3">
      <c r="B215" s="370" t="e">
        <f>VLOOKUP(C215,[1]!Companies[#Data],3,FALSE)</f>
        <v>#REF!</v>
      </c>
      <c r="C215" s="314" t="s">
        <v>647</v>
      </c>
      <c r="D215" s="314" t="s">
        <v>597</v>
      </c>
      <c r="E215" s="314" t="s">
        <v>811</v>
      </c>
      <c r="F215" s="314" t="s">
        <v>663</v>
      </c>
      <c r="G215" s="314" t="s">
        <v>663</v>
      </c>
      <c r="H215" s="314"/>
      <c r="I215" s="314" t="s">
        <v>673</v>
      </c>
      <c r="J215" s="371">
        <v>292244044</v>
      </c>
      <c r="K215" s="314" t="s">
        <v>663</v>
      </c>
      <c r="L215" s="314"/>
      <c r="M215" s="314"/>
      <c r="N215" s="314"/>
      <c r="O215" s="314" t="s">
        <v>663</v>
      </c>
      <c r="S215" s="145"/>
      <c r="T215" s="145"/>
      <c r="U215" s="145"/>
      <c r="V215" s="145"/>
      <c r="W215" s="145"/>
      <c r="X215" s="145"/>
      <c r="Y215" s="145"/>
      <c r="Z215" s="145"/>
      <c r="AA215" s="145"/>
      <c r="AB215" s="145"/>
      <c r="AC215" s="145"/>
      <c r="AD215" s="145"/>
      <c r="AE215" s="145"/>
      <c r="AF215" s="145"/>
      <c r="AG215" s="145"/>
      <c r="AH215" s="145"/>
      <c r="AI215" s="145"/>
    </row>
    <row r="216" spans="2:35" s="117" customFormat="1" ht="15.75" x14ac:dyDescent="0.3">
      <c r="B216" s="370" t="e">
        <f>VLOOKUP(C216,[1]!Companies[#Data],3,FALSE)</f>
        <v>#REF!</v>
      </c>
      <c r="C216" s="314" t="s">
        <v>647</v>
      </c>
      <c r="D216" s="314" t="s">
        <v>597</v>
      </c>
      <c r="E216" s="314" t="s">
        <v>817</v>
      </c>
      <c r="F216" s="314" t="s">
        <v>663</v>
      </c>
      <c r="G216" s="314" t="s">
        <v>663</v>
      </c>
      <c r="H216" s="314"/>
      <c r="I216" s="314" t="s">
        <v>673</v>
      </c>
      <c r="J216" s="371">
        <v>84542</v>
      </c>
      <c r="K216" s="314" t="s">
        <v>663</v>
      </c>
      <c r="L216" s="314"/>
      <c r="M216" s="314"/>
      <c r="N216" s="314"/>
      <c r="O216" s="314" t="s">
        <v>663</v>
      </c>
      <c r="S216" s="145"/>
      <c r="T216" s="145"/>
      <c r="U216" s="145"/>
      <c r="V216" s="145"/>
      <c r="W216" s="145"/>
      <c r="X216" s="145"/>
      <c r="Y216" s="145"/>
      <c r="Z216" s="145"/>
      <c r="AA216" s="145"/>
      <c r="AB216" s="145"/>
      <c r="AC216" s="145"/>
      <c r="AD216" s="145"/>
      <c r="AE216" s="145"/>
      <c r="AF216" s="145"/>
      <c r="AG216" s="145"/>
      <c r="AH216" s="145"/>
      <c r="AI216" s="145"/>
    </row>
    <row r="217" spans="2:35" s="117" customFormat="1" ht="15.75" x14ac:dyDescent="0.3">
      <c r="B217" s="370" t="e">
        <f>VLOOKUP(C217,[1]!Companies[#Data],3,FALSE)</f>
        <v>#REF!</v>
      </c>
      <c r="C217" s="314" t="s">
        <v>647</v>
      </c>
      <c r="D217" s="314" t="s">
        <v>597</v>
      </c>
      <c r="E217" s="314" t="s">
        <v>813</v>
      </c>
      <c r="F217" s="314" t="s">
        <v>663</v>
      </c>
      <c r="G217" s="314" t="s">
        <v>663</v>
      </c>
      <c r="H217" s="314"/>
      <c r="I217" s="314" t="s">
        <v>673</v>
      </c>
      <c r="J217" s="371">
        <v>174268939</v>
      </c>
      <c r="K217" s="314" t="s">
        <v>663</v>
      </c>
      <c r="L217" s="314"/>
      <c r="M217" s="314"/>
      <c r="N217" s="314"/>
      <c r="O217" s="314" t="s">
        <v>663</v>
      </c>
      <c r="S217" s="145"/>
      <c r="T217" s="145"/>
      <c r="U217" s="145"/>
      <c r="V217" s="145"/>
      <c r="W217" s="145"/>
      <c r="X217" s="145"/>
      <c r="Y217" s="145"/>
      <c r="Z217" s="145"/>
      <c r="AA217" s="145"/>
      <c r="AB217" s="145"/>
      <c r="AC217" s="145"/>
      <c r="AD217" s="145"/>
      <c r="AE217" s="145"/>
      <c r="AF217" s="145"/>
      <c r="AG217" s="145"/>
      <c r="AH217" s="145"/>
      <c r="AI217" s="145"/>
    </row>
    <row r="218" spans="2:35" s="117" customFormat="1" ht="15.75" x14ac:dyDescent="0.3">
      <c r="B218" s="370" t="e">
        <f>VLOOKUP(C218,[1]!Companies[#Data],3,FALSE)</f>
        <v>#REF!</v>
      </c>
      <c r="C218" s="314" t="s">
        <v>647</v>
      </c>
      <c r="D218" s="314" t="s">
        <v>597</v>
      </c>
      <c r="E218" s="314" t="s">
        <v>831</v>
      </c>
      <c r="F218" s="314" t="s">
        <v>663</v>
      </c>
      <c r="G218" s="314" t="s">
        <v>663</v>
      </c>
      <c r="H218" s="314"/>
      <c r="I218" s="314" t="s">
        <v>673</v>
      </c>
      <c r="J218" s="371">
        <v>177147264</v>
      </c>
      <c r="K218" s="314" t="s">
        <v>663</v>
      </c>
      <c r="L218" s="314"/>
      <c r="M218" s="314"/>
      <c r="N218" s="314"/>
      <c r="O218" s="314" t="s">
        <v>663</v>
      </c>
      <c r="S218" s="145"/>
      <c r="T218" s="145"/>
      <c r="U218" s="145"/>
      <c r="V218" s="145"/>
      <c r="W218" s="145"/>
      <c r="X218" s="145"/>
      <c r="Y218" s="145"/>
      <c r="Z218" s="145"/>
      <c r="AA218" s="145"/>
      <c r="AB218" s="145"/>
      <c r="AC218" s="145"/>
      <c r="AD218" s="145"/>
      <c r="AE218" s="145"/>
      <c r="AF218" s="145"/>
      <c r="AG218" s="145"/>
      <c r="AH218" s="145"/>
      <c r="AI218" s="145"/>
    </row>
    <row r="219" spans="2:35" s="117" customFormat="1" ht="15.75" x14ac:dyDescent="0.3">
      <c r="B219" s="370" t="e">
        <f>VLOOKUP(C219,[1]!Companies[#Data],3,FALSE)</f>
        <v>#REF!</v>
      </c>
      <c r="C219" s="314" t="s">
        <v>649</v>
      </c>
      <c r="D219" s="314" t="s">
        <v>593</v>
      </c>
      <c r="E219" s="314" t="s">
        <v>770</v>
      </c>
      <c r="F219" s="314" t="s">
        <v>663</v>
      </c>
      <c r="G219" s="314" t="s">
        <v>663</v>
      </c>
      <c r="H219" s="314"/>
      <c r="I219" s="314" t="s">
        <v>673</v>
      </c>
      <c r="J219" s="371">
        <v>948775349</v>
      </c>
      <c r="K219" s="314" t="s">
        <v>663</v>
      </c>
      <c r="L219" s="314"/>
      <c r="M219" s="314"/>
      <c r="N219" s="314"/>
      <c r="O219" s="314" t="s">
        <v>50</v>
      </c>
      <c r="S219" s="145"/>
      <c r="T219" s="145"/>
      <c r="U219" s="145"/>
      <c r="V219" s="145"/>
      <c r="W219" s="145"/>
      <c r="X219" s="145"/>
      <c r="Y219" s="145"/>
      <c r="Z219" s="145"/>
      <c r="AA219" s="145"/>
      <c r="AB219" s="145"/>
      <c r="AC219" s="145"/>
      <c r="AD219" s="145"/>
      <c r="AE219" s="145"/>
      <c r="AF219" s="145"/>
      <c r="AG219" s="145"/>
      <c r="AH219" s="145"/>
      <c r="AI219" s="145"/>
    </row>
    <row r="220" spans="2:35" s="117" customFormat="1" ht="15.75" x14ac:dyDescent="0.3">
      <c r="B220" s="370" t="e">
        <f>VLOOKUP(C220,[1]!Companies[#Data],3,FALSE)</f>
        <v>#REF!</v>
      </c>
      <c r="C220" s="314" t="s">
        <v>649</v>
      </c>
      <c r="D220" s="314" t="s">
        <v>593</v>
      </c>
      <c r="E220" s="314" t="s">
        <v>771</v>
      </c>
      <c r="F220" s="314" t="s">
        <v>663</v>
      </c>
      <c r="G220" s="314" t="s">
        <v>663</v>
      </c>
      <c r="H220" s="314"/>
      <c r="I220" s="314" t="s">
        <v>673</v>
      </c>
      <c r="J220" s="371">
        <v>190400</v>
      </c>
      <c r="K220" s="314" t="s">
        <v>663</v>
      </c>
      <c r="L220" s="314"/>
      <c r="M220" s="314"/>
      <c r="N220" s="314"/>
      <c r="O220" s="314" t="s">
        <v>50</v>
      </c>
      <c r="S220" s="145"/>
      <c r="T220" s="145"/>
      <c r="U220" s="145"/>
      <c r="V220" s="145"/>
      <c r="W220" s="145"/>
      <c r="X220" s="145"/>
      <c r="Y220" s="145"/>
      <c r="Z220" s="145"/>
      <c r="AA220" s="145"/>
      <c r="AB220" s="145"/>
      <c r="AC220" s="145"/>
      <c r="AD220" s="145"/>
      <c r="AE220" s="145"/>
      <c r="AF220" s="145"/>
      <c r="AG220" s="145"/>
      <c r="AH220" s="145"/>
      <c r="AI220" s="145"/>
    </row>
    <row r="221" spans="2:35" s="117" customFormat="1" ht="15.75" x14ac:dyDescent="0.3">
      <c r="B221" s="370" t="e">
        <f>VLOOKUP(C221,[1]!Companies[#Data],3,FALSE)</f>
        <v>#REF!</v>
      </c>
      <c r="C221" s="314" t="s">
        <v>649</v>
      </c>
      <c r="D221" s="314" t="s">
        <v>593</v>
      </c>
      <c r="E221" s="314" t="s">
        <v>772</v>
      </c>
      <c r="F221" s="314" t="s">
        <v>663</v>
      </c>
      <c r="G221" s="314" t="s">
        <v>663</v>
      </c>
      <c r="H221" s="314"/>
      <c r="I221" s="314" t="s">
        <v>673</v>
      </c>
      <c r="J221" s="371">
        <v>344885800</v>
      </c>
      <c r="K221" s="314" t="s">
        <v>663</v>
      </c>
      <c r="L221" s="314"/>
      <c r="M221" s="314"/>
      <c r="N221" s="314"/>
      <c r="O221" s="314" t="s">
        <v>50</v>
      </c>
      <c r="S221" s="145"/>
      <c r="T221" s="145"/>
      <c r="U221" s="145"/>
      <c r="V221" s="145"/>
      <c r="W221" s="145"/>
      <c r="X221" s="145"/>
      <c r="Y221" s="145"/>
      <c r="Z221" s="145"/>
      <c r="AA221" s="145"/>
      <c r="AB221" s="145"/>
      <c r="AC221" s="145"/>
      <c r="AD221" s="145"/>
      <c r="AE221" s="145"/>
      <c r="AF221" s="145"/>
      <c r="AG221" s="145"/>
      <c r="AH221" s="145"/>
      <c r="AI221" s="145"/>
    </row>
    <row r="222" spans="2:35" s="117" customFormat="1" ht="15.75" x14ac:dyDescent="0.3">
      <c r="B222" s="370" t="e">
        <f>VLOOKUP(C222,[1]!Companies[#Data],3,FALSE)</f>
        <v>#REF!</v>
      </c>
      <c r="C222" s="314" t="s">
        <v>649</v>
      </c>
      <c r="D222" s="314" t="s">
        <v>593</v>
      </c>
      <c r="E222" s="314" t="s">
        <v>840</v>
      </c>
      <c r="F222" s="314" t="s">
        <v>663</v>
      </c>
      <c r="G222" s="314" t="s">
        <v>663</v>
      </c>
      <c r="H222" s="314"/>
      <c r="I222" s="314" t="s">
        <v>673</v>
      </c>
      <c r="J222" s="371">
        <v>9422900</v>
      </c>
      <c r="K222" s="314" t="s">
        <v>663</v>
      </c>
      <c r="L222" s="314"/>
      <c r="M222" s="314"/>
      <c r="N222" s="314"/>
      <c r="O222" s="314" t="s">
        <v>50</v>
      </c>
      <c r="S222" s="145"/>
      <c r="T222" s="145"/>
      <c r="U222" s="145"/>
      <c r="V222" s="145"/>
      <c r="W222" s="145"/>
      <c r="X222" s="145"/>
      <c r="Y222" s="145"/>
      <c r="Z222" s="145"/>
      <c r="AA222" s="145"/>
      <c r="AB222" s="145"/>
      <c r="AC222" s="145"/>
      <c r="AD222" s="145"/>
      <c r="AE222" s="145"/>
      <c r="AF222" s="145"/>
      <c r="AG222" s="145"/>
      <c r="AH222" s="145"/>
      <c r="AI222" s="145"/>
    </row>
    <row r="223" spans="2:35" s="117" customFormat="1" ht="15.75" x14ac:dyDescent="0.3">
      <c r="B223" s="370" t="e">
        <f>VLOOKUP(C223,[1]!Companies[#Data],3,FALSE)</f>
        <v>#REF!</v>
      </c>
      <c r="C223" s="314" t="s">
        <v>649</v>
      </c>
      <c r="D223" s="314" t="s">
        <v>596</v>
      </c>
      <c r="E223" s="314" t="s">
        <v>800</v>
      </c>
      <c r="F223" s="314" t="s">
        <v>663</v>
      </c>
      <c r="G223" s="314" t="s">
        <v>663</v>
      </c>
      <c r="H223" s="314"/>
      <c r="I223" s="314" t="s">
        <v>673</v>
      </c>
      <c r="J223" s="371">
        <v>24141697</v>
      </c>
      <c r="K223" s="314" t="s">
        <v>663</v>
      </c>
      <c r="L223" s="314"/>
      <c r="M223" s="314"/>
      <c r="N223" s="314"/>
      <c r="O223" s="314" t="s">
        <v>50</v>
      </c>
      <c r="S223" s="145"/>
      <c r="T223" s="145"/>
      <c r="U223" s="145"/>
      <c r="V223" s="145"/>
      <c r="W223" s="145"/>
      <c r="X223" s="145"/>
      <c r="Y223" s="145"/>
      <c r="Z223" s="145"/>
      <c r="AA223" s="145"/>
      <c r="AB223" s="145"/>
      <c r="AC223" s="145"/>
      <c r="AD223" s="145"/>
      <c r="AE223" s="145"/>
      <c r="AF223" s="145"/>
      <c r="AG223" s="145"/>
      <c r="AH223" s="145"/>
      <c r="AI223" s="145"/>
    </row>
    <row r="224" spans="2:35" s="117" customFormat="1" ht="15.75" x14ac:dyDescent="0.3">
      <c r="B224" s="370" t="e">
        <f>VLOOKUP(C224,[1]!Companies[#Data],3,FALSE)</f>
        <v>#REF!</v>
      </c>
      <c r="C224" s="314" t="s">
        <v>649</v>
      </c>
      <c r="D224" s="314" t="s">
        <v>596</v>
      </c>
      <c r="E224" s="314" t="s">
        <v>802</v>
      </c>
      <c r="F224" s="314" t="s">
        <v>663</v>
      </c>
      <c r="G224" s="314" t="s">
        <v>663</v>
      </c>
      <c r="H224" s="314"/>
      <c r="I224" s="314" t="s">
        <v>673</v>
      </c>
      <c r="J224" s="371">
        <v>500000</v>
      </c>
      <c r="K224" s="314" t="s">
        <v>663</v>
      </c>
      <c r="L224" s="314"/>
      <c r="M224" s="314"/>
      <c r="N224" s="314"/>
      <c r="O224" s="314" t="s">
        <v>50</v>
      </c>
      <c r="S224" s="145"/>
      <c r="T224" s="145"/>
      <c r="U224" s="145"/>
      <c r="V224" s="145"/>
      <c r="W224" s="145"/>
      <c r="X224" s="145"/>
      <c r="Y224" s="145"/>
      <c r="Z224" s="145"/>
      <c r="AA224" s="145"/>
      <c r="AB224" s="145"/>
      <c r="AC224" s="145"/>
      <c r="AD224" s="145"/>
      <c r="AE224" s="145"/>
      <c r="AF224" s="145"/>
      <c r="AG224" s="145"/>
      <c r="AH224" s="145"/>
      <c r="AI224" s="145"/>
    </row>
    <row r="225" spans="2:35" s="117" customFormat="1" ht="15.75" x14ac:dyDescent="0.3">
      <c r="B225" s="370" t="e">
        <f>VLOOKUP(C225,[1]!Companies[#Data],3,FALSE)</f>
        <v>#REF!</v>
      </c>
      <c r="C225" s="314" t="s">
        <v>649</v>
      </c>
      <c r="D225" s="314" t="s">
        <v>597</v>
      </c>
      <c r="E225" s="314" t="s">
        <v>815</v>
      </c>
      <c r="F225" s="314" t="s">
        <v>663</v>
      </c>
      <c r="G225" s="314" t="s">
        <v>663</v>
      </c>
      <c r="H225" s="314"/>
      <c r="I225" s="314" t="s">
        <v>673</v>
      </c>
      <c r="J225" s="371">
        <v>92473415</v>
      </c>
      <c r="K225" s="314" t="s">
        <v>663</v>
      </c>
      <c r="L225" s="314"/>
      <c r="M225" s="314"/>
      <c r="N225" s="314"/>
      <c r="O225" s="314" t="s">
        <v>50</v>
      </c>
      <c r="S225" s="145"/>
      <c r="T225" s="145"/>
      <c r="U225" s="145"/>
      <c r="V225" s="145"/>
      <c r="W225" s="145"/>
      <c r="X225" s="145"/>
      <c r="Y225" s="145"/>
      <c r="Z225" s="145"/>
      <c r="AA225" s="145"/>
      <c r="AB225" s="145"/>
      <c r="AC225" s="145"/>
      <c r="AD225" s="145"/>
      <c r="AE225" s="145"/>
      <c r="AF225" s="145"/>
      <c r="AG225" s="145"/>
      <c r="AH225" s="145"/>
      <c r="AI225" s="145"/>
    </row>
    <row r="226" spans="2:35" s="117" customFormat="1" ht="15.75" x14ac:dyDescent="0.3">
      <c r="B226" s="370" t="e">
        <f>VLOOKUP(C226,[1]!Companies[#Data],3,FALSE)</f>
        <v>#REF!</v>
      </c>
      <c r="C226" s="314" t="s">
        <v>649</v>
      </c>
      <c r="D226" s="314" t="s">
        <v>597</v>
      </c>
      <c r="E226" s="314" t="s">
        <v>811</v>
      </c>
      <c r="F226" s="314" t="s">
        <v>663</v>
      </c>
      <c r="G226" s="314" t="s">
        <v>663</v>
      </c>
      <c r="H226" s="314"/>
      <c r="I226" s="314" t="s">
        <v>673</v>
      </c>
      <c r="J226" s="371">
        <v>144531289</v>
      </c>
      <c r="K226" s="314" t="s">
        <v>663</v>
      </c>
      <c r="L226" s="314"/>
      <c r="M226" s="314"/>
      <c r="N226" s="314"/>
      <c r="O226" s="314" t="s">
        <v>50</v>
      </c>
      <c r="S226" s="145"/>
      <c r="T226" s="145"/>
      <c r="U226" s="145"/>
      <c r="V226" s="145"/>
      <c r="W226" s="145"/>
      <c r="X226" s="145"/>
      <c r="Y226" s="145"/>
      <c r="Z226" s="145"/>
      <c r="AA226" s="145"/>
      <c r="AB226" s="145"/>
      <c r="AC226" s="145"/>
      <c r="AD226" s="145"/>
      <c r="AE226" s="145"/>
      <c r="AF226" s="145"/>
      <c r="AG226" s="145"/>
      <c r="AH226" s="145"/>
      <c r="AI226" s="145"/>
    </row>
    <row r="227" spans="2:35" s="117" customFormat="1" ht="15.75" x14ac:dyDescent="0.3">
      <c r="B227" s="370" t="e">
        <f>VLOOKUP(C227,[1]!Companies[#Data],3,FALSE)</f>
        <v>#REF!</v>
      </c>
      <c r="C227" s="314" t="s">
        <v>649</v>
      </c>
      <c r="D227" s="314" t="s">
        <v>597</v>
      </c>
      <c r="E227" s="314" t="s">
        <v>810</v>
      </c>
      <c r="F227" s="314" t="s">
        <v>663</v>
      </c>
      <c r="G227" s="314" t="s">
        <v>663</v>
      </c>
      <c r="H227" s="314"/>
      <c r="I227" s="314" t="s">
        <v>673</v>
      </c>
      <c r="J227" s="371">
        <v>1329911204</v>
      </c>
      <c r="K227" s="314" t="s">
        <v>663</v>
      </c>
      <c r="L227" s="314"/>
      <c r="M227" s="314"/>
      <c r="N227" s="314"/>
      <c r="O227" s="314" t="s">
        <v>50</v>
      </c>
      <c r="S227" s="145"/>
      <c r="T227" s="145"/>
      <c r="U227" s="145"/>
      <c r="V227" s="145"/>
      <c r="W227" s="145"/>
      <c r="X227" s="145"/>
      <c r="Y227" s="145"/>
      <c r="Z227" s="145"/>
      <c r="AA227" s="145"/>
      <c r="AB227" s="145"/>
      <c r="AC227" s="145"/>
      <c r="AD227" s="145"/>
      <c r="AE227" s="145"/>
      <c r="AF227" s="145"/>
      <c r="AG227" s="145"/>
      <c r="AH227" s="145"/>
      <c r="AI227" s="145"/>
    </row>
    <row r="228" spans="2:35" s="117" customFormat="1" ht="15.75" x14ac:dyDescent="0.3">
      <c r="B228" s="370" t="e">
        <f>VLOOKUP(C228,[1]!Companies[#Data],3,FALSE)</f>
        <v>#REF!</v>
      </c>
      <c r="C228" s="314" t="s">
        <v>649</v>
      </c>
      <c r="D228" s="314" t="s">
        <v>597</v>
      </c>
      <c r="E228" s="314" t="s">
        <v>813</v>
      </c>
      <c r="F228" s="314" t="s">
        <v>663</v>
      </c>
      <c r="G228" s="314" t="s">
        <v>663</v>
      </c>
      <c r="H228" s="314"/>
      <c r="I228" s="314" t="s">
        <v>673</v>
      </c>
      <c r="J228" s="371">
        <v>942481865</v>
      </c>
      <c r="K228" s="314" t="s">
        <v>663</v>
      </c>
      <c r="L228" s="314"/>
      <c r="M228" s="314"/>
      <c r="N228" s="314"/>
      <c r="O228" s="314" t="s">
        <v>50</v>
      </c>
      <c r="S228" s="145"/>
      <c r="T228" s="145"/>
      <c r="U228" s="145"/>
      <c r="V228" s="145"/>
      <c r="W228" s="145"/>
      <c r="X228" s="145"/>
      <c r="Y228" s="145"/>
      <c r="Z228" s="145"/>
      <c r="AA228" s="145"/>
      <c r="AB228" s="145"/>
      <c r="AC228" s="145"/>
      <c r="AD228" s="145"/>
      <c r="AE228" s="145"/>
      <c r="AF228" s="145"/>
      <c r="AG228" s="145"/>
      <c r="AH228" s="145"/>
      <c r="AI228" s="145"/>
    </row>
    <row r="229" spans="2:35" s="117" customFormat="1" ht="15.75" x14ac:dyDescent="0.3">
      <c r="B229" s="370" t="e">
        <f>VLOOKUP(C229,[1]!Companies[#Data],3,FALSE)</f>
        <v>#REF!</v>
      </c>
      <c r="C229" s="314" t="s">
        <v>649</v>
      </c>
      <c r="D229" s="314" t="s">
        <v>597</v>
      </c>
      <c r="E229" s="314" t="s">
        <v>831</v>
      </c>
      <c r="F229" s="314" t="s">
        <v>663</v>
      </c>
      <c r="G229" s="314" t="s">
        <v>663</v>
      </c>
      <c r="H229" s="314"/>
      <c r="I229" s="314" t="s">
        <v>673</v>
      </c>
      <c r="J229" s="371">
        <v>348993741</v>
      </c>
      <c r="K229" s="314" t="s">
        <v>663</v>
      </c>
      <c r="L229" s="314"/>
      <c r="M229" s="314"/>
      <c r="N229" s="314"/>
      <c r="O229" s="314" t="s">
        <v>50</v>
      </c>
      <c r="S229" s="145"/>
      <c r="T229" s="145"/>
      <c r="U229" s="145"/>
      <c r="V229" s="145"/>
      <c r="W229" s="145"/>
      <c r="X229" s="145"/>
      <c r="Y229" s="145"/>
      <c r="Z229" s="145"/>
      <c r="AA229" s="145"/>
      <c r="AB229" s="145"/>
      <c r="AC229" s="145"/>
      <c r="AD229" s="145"/>
      <c r="AE229" s="145"/>
      <c r="AF229" s="145"/>
      <c r="AG229" s="145"/>
      <c r="AH229" s="145"/>
      <c r="AI229" s="145"/>
    </row>
    <row r="230" spans="2:35" s="117" customFormat="1" ht="15.75" x14ac:dyDescent="0.3">
      <c r="B230" s="370" t="e">
        <f>VLOOKUP(C230,[1]!Companies[#Data],3,FALSE)</f>
        <v>#REF!</v>
      </c>
      <c r="C230" s="314" t="s">
        <v>651</v>
      </c>
      <c r="D230" s="314" t="s">
        <v>593</v>
      </c>
      <c r="E230" s="314" t="s">
        <v>770</v>
      </c>
      <c r="F230" s="314" t="s">
        <v>663</v>
      </c>
      <c r="G230" s="314" t="s">
        <v>663</v>
      </c>
      <c r="H230" s="314"/>
      <c r="I230" s="314" t="s">
        <v>673</v>
      </c>
      <c r="J230" s="371">
        <v>917540587</v>
      </c>
      <c r="K230" s="314" t="s">
        <v>663</v>
      </c>
      <c r="L230" s="314"/>
      <c r="M230" s="314"/>
      <c r="N230" s="314"/>
      <c r="O230" s="314" t="s">
        <v>50</v>
      </c>
      <c r="S230" s="145"/>
      <c r="T230" s="145"/>
      <c r="U230" s="145"/>
      <c r="V230" s="145"/>
      <c r="W230" s="145"/>
      <c r="X230" s="145"/>
      <c r="Y230" s="145"/>
      <c r="Z230" s="145"/>
      <c r="AA230" s="145"/>
      <c r="AB230" s="145"/>
      <c r="AC230" s="145"/>
      <c r="AD230" s="145"/>
      <c r="AE230" s="145"/>
      <c r="AF230" s="145"/>
      <c r="AG230" s="145"/>
      <c r="AH230" s="145"/>
      <c r="AI230" s="145"/>
    </row>
    <row r="231" spans="2:35" s="117" customFormat="1" ht="15.75" x14ac:dyDescent="0.3">
      <c r="B231" s="370" t="e">
        <f>VLOOKUP(C231,[1]!Companies[#Data],3,FALSE)</f>
        <v>#REF!</v>
      </c>
      <c r="C231" s="314" t="s">
        <v>651</v>
      </c>
      <c r="D231" s="314" t="s">
        <v>593</v>
      </c>
      <c r="E231" s="314" t="s">
        <v>772</v>
      </c>
      <c r="F231" s="314" t="s">
        <v>663</v>
      </c>
      <c r="G231" s="314" t="s">
        <v>663</v>
      </c>
      <c r="H231" s="314"/>
      <c r="I231" s="314" t="s">
        <v>673</v>
      </c>
      <c r="J231" s="371">
        <v>280600600</v>
      </c>
      <c r="K231" s="314" t="s">
        <v>663</v>
      </c>
      <c r="L231" s="314"/>
      <c r="M231" s="314"/>
      <c r="N231" s="314"/>
      <c r="O231" s="314" t="s">
        <v>50</v>
      </c>
      <c r="S231" s="145"/>
      <c r="T231" s="145"/>
      <c r="U231" s="145"/>
      <c r="V231" s="145"/>
      <c r="W231" s="145"/>
      <c r="X231" s="145"/>
      <c r="Y231" s="145"/>
      <c r="Z231" s="145"/>
      <c r="AA231" s="145"/>
      <c r="AB231" s="145"/>
      <c r="AC231" s="145"/>
      <c r="AD231" s="145"/>
      <c r="AE231" s="145"/>
      <c r="AF231" s="145"/>
      <c r="AG231" s="145"/>
      <c r="AH231" s="145"/>
      <c r="AI231" s="145"/>
    </row>
    <row r="232" spans="2:35" s="117" customFormat="1" ht="15.75" x14ac:dyDescent="0.3">
      <c r="B232" s="370" t="e">
        <f>VLOOKUP(C232,[1]!Companies[#Data],3,FALSE)</f>
        <v>#REF!</v>
      </c>
      <c r="C232" s="314" t="s">
        <v>651</v>
      </c>
      <c r="D232" s="314" t="s">
        <v>593</v>
      </c>
      <c r="E232" s="314" t="s">
        <v>840</v>
      </c>
      <c r="F232" s="314" t="s">
        <v>663</v>
      </c>
      <c r="G232" s="314" t="s">
        <v>663</v>
      </c>
      <c r="H232" s="314"/>
      <c r="I232" s="314" t="s">
        <v>673</v>
      </c>
      <c r="J232" s="371">
        <v>8750000</v>
      </c>
      <c r="K232" s="314" t="s">
        <v>663</v>
      </c>
      <c r="L232" s="314"/>
      <c r="M232" s="314"/>
      <c r="N232" s="314"/>
      <c r="O232" s="314" t="s">
        <v>50</v>
      </c>
      <c r="S232" s="145"/>
      <c r="T232" s="145"/>
      <c r="U232" s="145"/>
      <c r="V232" s="145"/>
      <c r="W232" s="145"/>
      <c r="X232" s="145"/>
      <c r="Y232" s="145"/>
      <c r="Z232" s="145"/>
      <c r="AA232" s="145"/>
      <c r="AB232" s="145"/>
      <c r="AC232" s="145"/>
      <c r="AD232" s="145"/>
      <c r="AE232" s="145"/>
      <c r="AF232" s="145"/>
      <c r="AG232" s="145"/>
      <c r="AH232" s="145"/>
      <c r="AI232" s="145"/>
    </row>
    <row r="233" spans="2:35" s="117" customFormat="1" ht="15.75" x14ac:dyDescent="0.3">
      <c r="B233" s="370" t="e">
        <f>VLOOKUP(C233,[1]!Companies[#Data],3,FALSE)</f>
        <v>#REF!</v>
      </c>
      <c r="C233" s="314" t="s">
        <v>651</v>
      </c>
      <c r="D233" s="314" t="s">
        <v>596</v>
      </c>
      <c r="E233" s="314" t="s">
        <v>800</v>
      </c>
      <c r="F233" s="314" t="s">
        <v>663</v>
      </c>
      <c r="G233" s="314" t="s">
        <v>663</v>
      </c>
      <c r="H233" s="314"/>
      <c r="I233" s="314" t="s">
        <v>673</v>
      </c>
      <c r="J233" s="371">
        <v>30437516</v>
      </c>
      <c r="K233" s="314" t="s">
        <v>663</v>
      </c>
      <c r="L233" s="314"/>
      <c r="M233" s="314"/>
      <c r="N233" s="314"/>
      <c r="O233" s="314" t="s">
        <v>50</v>
      </c>
      <c r="S233" s="145"/>
      <c r="T233" s="145"/>
      <c r="U233" s="145"/>
      <c r="V233" s="145"/>
      <c r="W233" s="145"/>
      <c r="X233" s="145"/>
      <c r="Y233" s="145"/>
      <c r="Z233" s="145"/>
      <c r="AA233" s="145"/>
      <c r="AB233" s="145"/>
      <c r="AC233" s="145"/>
      <c r="AD233" s="145"/>
      <c r="AE233" s="145"/>
      <c r="AF233" s="145"/>
      <c r="AG233" s="145"/>
      <c r="AH233" s="145"/>
      <c r="AI233" s="145"/>
    </row>
    <row r="234" spans="2:35" s="117" customFormat="1" ht="15.75" x14ac:dyDescent="0.3">
      <c r="B234" s="370" t="e">
        <f>VLOOKUP(C234,[1]!Companies[#Data],3,FALSE)</f>
        <v>#REF!</v>
      </c>
      <c r="C234" s="314" t="s">
        <v>651</v>
      </c>
      <c r="D234" s="314" t="s">
        <v>596</v>
      </c>
      <c r="E234" s="314" t="s">
        <v>802</v>
      </c>
      <c r="F234" s="314" t="s">
        <v>663</v>
      </c>
      <c r="G234" s="314" t="s">
        <v>663</v>
      </c>
      <c r="H234" s="314"/>
      <c r="I234" s="314" t="s">
        <v>673</v>
      </c>
      <c r="J234" s="371">
        <v>500000</v>
      </c>
      <c r="K234" s="314" t="s">
        <v>663</v>
      </c>
      <c r="L234" s="314"/>
      <c r="M234" s="314"/>
      <c r="N234" s="314"/>
      <c r="O234" s="314" t="s">
        <v>50</v>
      </c>
      <c r="S234" s="145"/>
      <c r="T234" s="145"/>
      <c r="U234" s="145"/>
      <c r="V234" s="145"/>
      <c r="W234" s="145"/>
      <c r="X234" s="145"/>
      <c r="Y234" s="145"/>
      <c r="Z234" s="145"/>
      <c r="AA234" s="145"/>
      <c r="AB234" s="145"/>
      <c r="AC234" s="145"/>
      <c r="AD234" s="145"/>
      <c r="AE234" s="145"/>
      <c r="AF234" s="145"/>
      <c r="AG234" s="145"/>
      <c r="AH234" s="145"/>
      <c r="AI234" s="145"/>
    </row>
    <row r="235" spans="2:35" s="117" customFormat="1" ht="15.75" x14ac:dyDescent="0.3">
      <c r="B235" s="370" t="e">
        <f>VLOOKUP(C235,[1]!Companies[#Data],3,FALSE)</f>
        <v>#REF!</v>
      </c>
      <c r="C235" s="314" t="s">
        <v>651</v>
      </c>
      <c r="D235" s="314" t="s">
        <v>597</v>
      </c>
      <c r="E235" s="314" t="s">
        <v>815</v>
      </c>
      <c r="F235" s="314" t="s">
        <v>663</v>
      </c>
      <c r="G235" s="314" t="s">
        <v>663</v>
      </c>
      <c r="H235" s="314"/>
      <c r="I235" s="314" t="s">
        <v>673</v>
      </c>
      <c r="J235" s="371">
        <v>68523536</v>
      </c>
      <c r="K235" s="314" t="s">
        <v>663</v>
      </c>
      <c r="L235" s="314"/>
      <c r="M235" s="314"/>
      <c r="N235" s="314"/>
      <c r="O235" s="314" t="s">
        <v>50</v>
      </c>
      <c r="S235" s="145"/>
      <c r="T235" s="145"/>
      <c r="U235" s="145"/>
      <c r="V235" s="145"/>
      <c r="W235" s="145"/>
      <c r="X235" s="145"/>
      <c r="Y235" s="145"/>
      <c r="Z235" s="145"/>
      <c r="AA235" s="145"/>
      <c r="AB235" s="145"/>
      <c r="AC235" s="145"/>
      <c r="AD235" s="145"/>
      <c r="AE235" s="145"/>
      <c r="AF235" s="145"/>
      <c r="AG235" s="145"/>
      <c r="AH235" s="145"/>
      <c r="AI235" s="145"/>
    </row>
    <row r="236" spans="2:35" s="117" customFormat="1" ht="15.75" x14ac:dyDescent="0.3">
      <c r="B236" s="370" t="e">
        <f>VLOOKUP(C236,[1]!Companies[#Data],3,FALSE)</f>
        <v>#REF!</v>
      </c>
      <c r="C236" s="314" t="s">
        <v>651</v>
      </c>
      <c r="D236" s="314" t="s">
        <v>597</v>
      </c>
      <c r="E236" s="314" t="s">
        <v>811</v>
      </c>
      <c r="F236" s="314" t="s">
        <v>663</v>
      </c>
      <c r="G236" s="314" t="s">
        <v>663</v>
      </c>
      <c r="H236" s="314"/>
      <c r="I236" s="314" t="s">
        <v>673</v>
      </c>
      <c r="J236" s="371">
        <v>147225222</v>
      </c>
      <c r="K236" s="314" t="s">
        <v>663</v>
      </c>
      <c r="L236" s="314"/>
      <c r="M236" s="314"/>
      <c r="N236" s="314"/>
      <c r="O236" s="314" t="s">
        <v>50</v>
      </c>
      <c r="S236" s="145"/>
      <c r="T236" s="145"/>
      <c r="U236" s="145"/>
      <c r="V236" s="145"/>
      <c r="W236" s="145"/>
      <c r="X236" s="145"/>
      <c r="Y236" s="145"/>
      <c r="Z236" s="145"/>
      <c r="AA236" s="145"/>
      <c r="AB236" s="145"/>
      <c r="AC236" s="145"/>
      <c r="AD236" s="145"/>
      <c r="AE236" s="145"/>
      <c r="AF236" s="145"/>
      <c r="AG236" s="145"/>
      <c r="AH236" s="145"/>
      <c r="AI236" s="145"/>
    </row>
    <row r="237" spans="2:35" s="117" customFormat="1" ht="15.75" x14ac:dyDescent="0.3">
      <c r="B237" s="370" t="e">
        <f>VLOOKUP(C237,[1]!Companies[#Data],3,FALSE)</f>
        <v>#REF!</v>
      </c>
      <c r="C237" s="314" t="s">
        <v>651</v>
      </c>
      <c r="D237" s="314" t="s">
        <v>597</v>
      </c>
      <c r="E237" s="314" t="s">
        <v>832</v>
      </c>
      <c r="F237" s="314" t="s">
        <v>663</v>
      </c>
      <c r="G237" s="314" t="s">
        <v>663</v>
      </c>
      <c r="H237" s="314"/>
      <c r="I237" s="314" t="s">
        <v>673</v>
      </c>
      <c r="J237" s="371">
        <v>1018450</v>
      </c>
      <c r="K237" s="314" t="s">
        <v>663</v>
      </c>
      <c r="L237" s="314"/>
      <c r="M237" s="314"/>
      <c r="N237" s="314"/>
      <c r="O237" s="314" t="s">
        <v>50</v>
      </c>
      <c r="S237" s="145"/>
      <c r="T237" s="145"/>
      <c r="U237" s="145"/>
      <c r="V237" s="145"/>
      <c r="W237" s="145"/>
      <c r="X237" s="145"/>
      <c r="Y237" s="145"/>
      <c r="Z237" s="145"/>
      <c r="AA237" s="145"/>
      <c r="AB237" s="145"/>
      <c r="AC237" s="145"/>
      <c r="AD237" s="145"/>
      <c r="AE237" s="145"/>
      <c r="AF237" s="145"/>
      <c r="AG237" s="145"/>
      <c r="AH237" s="145"/>
      <c r="AI237" s="145"/>
    </row>
    <row r="238" spans="2:35" s="117" customFormat="1" ht="15.75" x14ac:dyDescent="0.3">
      <c r="B238" s="370" t="e">
        <f>VLOOKUP(C238,[1]!Companies[#Data],3,FALSE)</f>
        <v>#REF!</v>
      </c>
      <c r="C238" s="314" t="s">
        <v>651</v>
      </c>
      <c r="D238" s="314" t="s">
        <v>597</v>
      </c>
      <c r="E238" s="314" t="s">
        <v>817</v>
      </c>
      <c r="F238" s="314" t="s">
        <v>663</v>
      </c>
      <c r="G238" s="314" t="s">
        <v>663</v>
      </c>
      <c r="H238" s="314"/>
      <c r="I238" s="314" t="s">
        <v>673</v>
      </c>
      <c r="J238" s="371">
        <v>143499</v>
      </c>
      <c r="K238" s="314" t="s">
        <v>663</v>
      </c>
      <c r="L238" s="314"/>
      <c r="M238" s="314"/>
      <c r="N238" s="314"/>
      <c r="O238" s="314" t="s">
        <v>50</v>
      </c>
      <c r="S238" s="145"/>
      <c r="T238" s="145"/>
      <c r="U238" s="145"/>
      <c r="V238" s="145"/>
      <c r="W238" s="145"/>
      <c r="X238" s="145"/>
      <c r="Y238" s="145"/>
      <c r="Z238" s="145"/>
      <c r="AA238" s="145"/>
      <c r="AB238" s="145"/>
      <c r="AC238" s="145"/>
      <c r="AD238" s="145"/>
      <c r="AE238" s="145"/>
      <c r="AF238" s="145"/>
      <c r="AG238" s="145"/>
      <c r="AH238" s="145"/>
      <c r="AI238" s="145"/>
    </row>
    <row r="239" spans="2:35" s="117" customFormat="1" ht="15.75" x14ac:dyDescent="0.3">
      <c r="B239" s="370" t="e">
        <f>VLOOKUP(C239,[1]!Companies[#Data],3,FALSE)</f>
        <v>#REF!</v>
      </c>
      <c r="C239" s="314" t="s">
        <v>651</v>
      </c>
      <c r="D239" s="314" t="s">
        <v>597</v>
      </c>
      <c r="E239" s="314" t="s">
        <v>812</v>
      </c>
      <c r="F239" s="314" t="s">
        <v>663</v>
      </c>
      <c r="G239" s="314" t="s">
        <v>663</v>
      </c>
      <c r="H239" s="314"/>
      <c r="I239" s="314" t="s">
        <v>673</v>
      </c>
      <c r="J239" s="371">
        <v>130800</v>
      </c>
      <c r="K239" s="314" t="s">
        <v>663</v>
      </c>
      <c r="L239" s="314"/>
      <c r="M239" s="314"/>
      <c r="N239" s="314"/>
      <c r="O239" s="314" t="s">
        <v>50</v>
      </c>
      <c r="S239" s="145"/>
      <c r="T239" s="145"/>
      <c r="U239" s="145"/>
      <c r="V239" s="145"/>
      <c r="W239" s="145"/>
      <c r="X239" s="145"/>
      <c r="Y239" s="145"/>
      <c r="Z239" s="145"/>
      <c r="AA239" s="145"/>
      <c r="AB239" s="145"/>
      <c r="AC239" s="145"/>
      <c r="AD239" s="145"/>
      <c r="AE239" s="145"/>
      <c r="AF239" s="145"/>
      <c r="AG239" s="145"/>
      <c r="AH239" s="145"/>
      <c r="AI239" s="145"/>
    </row>
    <row r="240" spans="2:35" s="117" customFormat="1" ht="15.75" x14ac:dyDescent="0.3">
      <c r="B240" s="370" t="e">
        <f>VLOOKUP(C240,[1]!Companies[#Data],3,FALSE)</f>
        <v>#REF!</v>
      </c>
      <c r="C240" s="314" t="s">
        <v>651</v>
      </c>
      <c r="D240" s="314" t="s">
        <v>597</v>
      </c>
      <c r="E240" s="314" t="s">
        <v>813</v>
      </c>
      <c r="F240" s="314" t="s">
        <v>663</v>
      </c>
      <c r="G240" s="314" t="s">
        <v>663</v>
      </c>
      <c r="H240" s="314"/>
      <c r="I240" s="314" t="s">
        <v>673</v>
      </c>
      <c r="J240" s="371">
        <v>577538946</v>
      </c>
      <c r="K240" s="314" t="s">
        <v>663</v>
      </c>
      <c r="L240" s="314"/>
      <c r="M240" s="314"/>
      <c r="N240" s="314"/>
      <c r="O240" s="314" t="s">
        <v>50</v>
      </c>
      <c r="S240" s="145"/>
      <c r="T240" s="145"/>
      <c r="U240" s="145"/>
      <c r="V240" s="145"/>
      <c r="W240" s="145"/>
      <c r="X240" s="145"/>
      <c r="Y240" s="145"/>
      <c r="Z240" s="145"/>
      <c r="AA240" s="145"/>
      <c r="AB240" s="145"/>
      <c r="AC240" s="145"/>
      <c r="AD240" s="145"/>
      <c r="AE240" s="145"/>
      <c r="AF240" s="145"/>
      <c r="AG240" s="145"/>
      <c r="AH240" s="145"/>
      <c r="AI240" s="145"/>
    </row>
    <row r="241" spans="2:35" s="117" customFormat="1" ht="15.75" x14ac:dyDescent="0.3">
      <c r="B241" s="370" t="e">
        <f>VLOOKUP(C241,[1]!Companies[#Data],3,FALSE)</f>
        <v>#REF!</v>
      </c>
      <c r="C241" s="314" t="s">
        <v>651</v>
      </c>
      <c r="D241" s="314" t="s">
        <v>597</v>
      </c>
      <c r="E241" s="314" t="s">
        <v>831</v>
      </c>
      <c r="F241" s="314" t="s">
        <v>663</v>
      </c>
      <c r="G241" s="314" t="s">
        <v>663</v>
      </c>
      <c r="H241" s="314"/>
      <c r="I241" s="314" t="s">
        <v>673</v>
      </c>
      <c r="J241" s="371">
        <v>287917333</v>
      </c>
      <c r="K241" s="314" t="s">
        <v>663</v>
      </c>
      <c r="L241" s="314"/>
      <c r="M241" s="314"/>
      <c r="N241" s="314"/>
      <c r="O241" s="314" t="s">
        <v>50</v>
      </c>
      <c r="S241" s="145"/>
      <c r="T241" s="145"/>
      <c r="U241" s="145"/>
      <c r="V241" s="145"/>
      <c r="W241" s="145"/>
      <c r="X241" s="145"/>
      <c r="Y241" s="145"/>
      <c r="Z241" s="145"/>
      <c r="AA241" s="145"/>
      <c r="AB241" s="145"/>
      <c r="AC241" s="145"/>
      <c r="AD241" s="145"/>
      <c r="AE241" s="145"/>
      <c r="AF241" s="145"/>
      <c r="AG241" s="145"/>
      <c r="AH241" s="145"/>
      <c r="AI241" s="145"/>
    </row>
    <row r="242" spans="2:35" s="117" customFormat="1" ht="15.75" x14ac:dyDescent="0.3">
      <c r="B242" s="370" t="e">
        <f>VLOOKUP(C242,[1]!Companies[#Data],3,FALSE)</f>
        <v>#REF!</v>
      </c>
      <c r="C242" s="314" t="s">
        <v>653</v>
      </c>
      <c r="D242" s="314" t="s">
        <v>593</v>
      </c>
      <c r="E242" s="314" t="s">
        <v>770</v>
      </c>
      <c r="F242" s="314" t="s">
        <v>663</v>
      </c>
      <c r="G242" s="314" t="s">
        <v>663</v>
      </c>
      <c r="H242" s="314"/>
      <c r="I242" s="314" t="s">
        <v>673</v>
      </c>
      <c r="J242" s="371">
        <v>1608359351</v>
      </c>
      <c r="K242" s="314" t="s">
        <v>663</v>
      </c>
      <c r="L242" s="314"/>
      <c r="M242" s="314"/>
      <c r="N242" s="314"/>
      <c r="O242" s="314" t="s">
        <v>663</v>
      </c>
      <c r="S242" s="145"/>
      <c r="T242" s="145"/>
      <c r="U242" s="145"/>
      <c r="V242" s="145"/>
      <c r="W242" s="145"/>
      <c r="X242" s="145"/>
      <c r="Y242" s="145"/>
      <c r="Z242" s="145"/>
      <c r="AA242" s="145"/>
      <c r="AB242" s="145"/>
      <c r="AC242" s="145"/>
      <c r="AD242" s="145"/>
      <c r="AE242" s="145"/>
      <c r="AF242" s="145"/>
      <c r="AG242" s="145"/>
      <c r="AH242" s="145"/>
      <c r="AI242" s="145"/>
    </row>
    <row r="243" spans="2:35" s="117" customFormat="1" ht="15.75" x14ac:dyDescent="0.3">
      <c r="B243" s="370" t="e">
        <f>VLOOKUP(C243,[1]!Companies[#Data],3,FALSE)</f>
        <v>#REF!</v>
      </c>
      <c r="C243" s="314" t="s">
        <v>653</v>
      </c>
      <c r="D243" s="314" t="s">
        <v>593</v>
      </c>
      <c r="E243" s="314" t="s">
        <v>771</v>
      </c>
      <c r="F243" s="314" t="s">
        <v>663</v>
      </c>
      <c r="G243" s="314" t="s">
        <v>663</v>
      </c>
      <c r="H243" s="314"/>
      <c r="I243" s="314" t="s">
        <v>673</v>
      </c>
      <c r="J243" s="371">
        <v>21402400</v>
      </c>
      <c r="K243" s="314" t="s">
        <v>663</v>
      </c>
      <c r="L243" s="314"/>
      <c r="M243" s="314"/>
      <c r="N243" s="314"/>
      <c r="O243" s="314" t="s">
        <v>663</v>
      </c>
      <c r="S243" s="145"/>
      <c r="T243" s="145"/>
      <c r="U243" s="145"/>
      <c r="V243" s="145"/>
      <c r="W243" s="145"/>
      <c r="X243" s="145"/>
      <c r="Y243" s="145"/>
      <c r="Z243" s="145"/>
      <c r="AA243" s="145"/>
      <c r="AB243" s="145"/>
      <c r="AC243" s="145"/>
      <c r="AD243" s="145"/>
      <c r="AE243" s="145"/>
      <c r="AF243" s="145"/>
      <c r="AG243" s="145"/>
      <c r="AH243" s="145"/>
      <c r="AI243" s="145"/>
    </row>
    <row r="244" spans="2:35" s="117" customFormat="1" ht="15.75" x14ac:dyDescent="0.3">
      <c r="B244" s="370" t="e">
        <f>VLOOKUP(C244,[1]!Companies[#Data],3,FALSE)</f>
        <v>#REF!</v>
      </c>
      <c r="C244" s="314" t="s">
        <v>653</v>
      </c>
      <c r="D244" s="314" t="s">
        <v>593</v>
      </c>
      <c r="E244" s="314" t="s">
        <v>772</v>
      </c>
      <c r="F244" s="314" t="s">
        <v>663</v>
      </c>
      <c r="G244" s="314" t="s">
        <v>663</v>
      </c>
      <c r="H244" s="314"/>
      <c r="I244" s="314" t="s">
        <v>673</v>
      </c>
      <c r="J244" s="371">
        <v>453098236</v>
      </c>
      <c r="K244" s="314" t="s">
        <v>663</v>
      </c>
      <c r="L244" s="314"/>
      <c r="M244" s="314"/>
      <c r="N244" s="314"/>
      <c r="O244" s="314" t="s">
        <v>663</v>
      </c>
      <c r="S244" s="145"/>
      <c r="T244" s="145"/>
      <c r="U244" s="145"/>
      <c r="V244" s="145"/>
      <c r="W244" s="145"/>
      <c r="X244" s="145"/>
      <c r="Y244" s="145"/>
      <c r="Z244" s="145"/>
      <c r="AA244" s="145"/>
      <c r="AB244" s="145"/>
      <c r="AC244" s="145"/>
      <c r="AD244" s="145"/>
      <c r="AE244" s="145"/>
      <c r="AF244" s="145"/>
      <c r="AG244" s="145"/>
      <c r="AH244" s="145"/>
      <c r="AI244" s="145"/>
    </row>
    <row r="245" spans="2:35" s="117" customFormat="1" ht="15.75" x14ac:dyDescent="0.3">
      <c r="B245" s="370" t="e">
        <f>VLOOKUP(C245,[1]!Companies[#Data],3,FALSE)</f>
        <v>#REF!</v>
      </c>
      <c r="C245" s="314" t="s">
        <v>653</v>
      </c>
      <c r="D245" s="314" t="s">
        <v>593</v>
      </c>
      <c r="E245" s="314" t="s">
        <v>840</v>
      </c>
      <c r="F245" s="314" t="s">
        <v>663</v>
      </c>
      <c r="G245" s="314" t="s">
        <v>663</v>
      </c>
      <c r="H245" s="314"/>
      <c r="I245" s="314" t="s">
        <v>673</v>
      </c>
      <c r="J245" s="371">
        <v>36742278</v>
      </c>
      <c r="K245" s="314" t="s">
        <v>663</v>
      </c>
      <c r="L245" s="314"/>
      <c r="M245" s="314"/>
      <c r="N245" s="314"/>
      <c r="O245" s="314" t="s">
        <v>663</v>
      </c>
      <c r="S245" s="145"/>
      <c r="T245" s="145"/>
      <c r="U245" s="145"/>
      <c r="V245" s="145"/>
      <c r="W245" s="145"/>
      <c r="X245" s="145"/>
      <c r="Y245" s="145"/>
      <c r="Z245" s="145"/>
      <c r="AA245" s="145"/>
      <c r="AB245" s="145"/>
      <c r="AC245" s="145"/>
      <c r="AD245" s="145"/>
      <c r="AE245" s="145"/>
      <c r="AF245" s="145"/>
      <c r="AG245" s="145"/>
      <c r="AH245" s="145"/>
      <c r="AI245" s="145"/>
    </row>
    <row r="246" spans="2:35" s="117" customFormat="1" ht="15.75" x14ac:dyDescent="0.3">
      <c r="B246" s="370" t="e">
        <f>VLOOKUP(C246,[1]!Companies[#Data],3,FALSE)</f>
        <v>#REF!</v>
      </c>
      <c r="C246" s="314" t="s">
        <v>653</v>
      </c>
      <c r="D246" s="314" t="s">
        <v>596</v>
      </c>
      <c r="E246" s="314" t="s">
        <v>800</v>
      </c>
      <c r="F246" s="314" t="s">
        <v>663</v>
      </c>
      <c r="G246" s="314" t="s">
        <v>663</v>
      </c>
      <c r="H246" s="314"/>
      <c r="I246" s="314" t="s">
        <v>673</v>
      </c>
      <c r="J246" s="371">
        <v>3236434</v>
      </c>
      <c r="K246" s="314" t="s">
        <v>663</v>
      </c>
      <c r="L246" s="314"/>
      <c r="M246" s="314"/>
      <c r="N246" s="314"/>
      <c r="O246" s="314" t="s">
        <v>663</v>
      </c>
      <c r="S246" s="145"/>
      <c r="T246" s="145"/>
      <c r="U246" s="145"/>
      <c r="V246" s="145"/>
      <c r="W246" s="145"/>
      <c r="X246" s="145"/>
      <c r="Y246" s="145"/>
      <c r="Z246" s="145"/>
      <c r="AA246" s="145"/>
      <c r="AB246" s="145"/>
      <c r="AC246" s="145"/>
      <c r="AD246" s="145"/>
      <c r="AE246" s="145"/>
      <c r="AF246" s="145"/>
      <c r="AG246" s="145"/>
      <c r="AH246" s="145"/>
      <c r="AI246" s="145"/>
    </row>
    <row r="247" spans="2:35" s="117" customFormat="1" ht="15.75" x14ac:dyDescent="0.3">
      <c r="B247" s="370" t="e">
        <f>VLOOKUP(C247,[1]!Companies[#Data],3,FALSE)</f>
        <v>#REF!</v>
      </c>
      <c r="C247" s="314" t="s">
        <v>653</v>
      </c>
      <c r="D247" s="314" t="s">
        <v>596</v>
      </c>
      <c r="E247" s="314" t="s">
        <v>839</v>
      </c>
      <c r="F247" s="314" t="s">
        <v>663</v>
      </c>
      <c r="G247" s="314" t="s">
        <v>663</v>
      </c>
      <c r="H247" s="314"/>
      <c r="I247" s="314" t="s">
        <v>673</v>
      </c>
      <c r="J247" s="371">
        <v>47335482</v>
      </c>
      <c r="K247" s="314" t="s">
        <v>663</v>
      </c>
      <c r="L247" s="314"/>
      <c r="M247" s="314"/>
      <c r="N247" s="314"/>
      <c r="O247" s="314" t="s">
        <v>663</v>
      </c>
      <c r="S247" s="145"/>
      <c r="T247" s="145"/>
      <c r="U247" s="145"/>
      <c r="V247" s="145"/>
      <c r="W247" s="145"/>
      <c r="X247" s="145"/>
      <c r="Y247" s="145"/>
      <c r="Z247" s="145"/>
      <c r="AA247" s="145"/>
      <c r="AB247" s="145"/>
      <c r="AC247" s="145"/>
      <c r="AD247" s="145"/>
      <c r="AE247" s="145"/>
      <c r="AF247" s="145"/>
      <c r="AG247" s="145"/>
      <c r="AH247" s="145"/>
      <c r="AI247" s="145"/>
    </row>
    <row r="248" spans="2:35" s="117" customFormat="1" ht="15.75" x14ac:dyDescent="0.3">
      <c r="B248" s="370" t="e">
        <f>VLOOKUP(C248,[1]!Companies[#Data],3,FALSE)</f>
        <v>#REF!</v>
      </c>
      <c r="C248" s="314" t="s">
        <v>653</v>
      </c>
      <c r="D248" s="314" t="s">
        <v>597</v>
      </c>
      <c r="E248" s="314" t="s">
        <v>815</v>
      </c>
      <c r="F248" s="314" t="s">
        <v>663</v>
      </c>
      <c r="G248" s="314" t="s">
        <v>663</v>
      </c>
      <c r="H248" s="314"/>
      <c r="I248" s="314" t="s">
        <v>673</v>
      </c>
      <c r="J248" s="371">
        <v>85364278</v>
      </c>
      <c r="K248" s="314" t="s">
        <v>663</v>
      </c>
      <c r="L248" s="314"/>
      <c r="M248" s="314"/>
      <c r="N248" s="314"/>
      <c r="O248" s="314" t="s">
        <v>663</v>
      </c>
      <c r="S248" s="145"/>
      <c r="T248" s="145"/>
      <c r="U248" s="145"/>
      <c r="V248" s="145"/>
      <c r="W248" s="145"/>
      <c r="X248" s="145"/>
      <c r="Y248" s="145"/>
      <c r="Z248" s="145"/>
      <c r="AA248" s="145"/>
      <c r="AB248" s="145"/>
      <c r="AC248" s="145"/>
      <c r="AD248" s="145"/>
      <c r="AE248" s="145"/>
      <c r="AF248" s="145"/>
      <c r="AG248" s="145"/>
      <c r="AH248" s="145"/>
      <c r="AI248" s="145"/>
    </row>
    <row r="249" spans="2:35" s="117" customFormat="1" ht="15.75" x14ac:dyDescent="0.3">
      <c r="B249" s="370" t="e">
        <f>VLOOKUP(C249,[1]!Companies[#Data],3,FALSE)</f>
        <v>#REF!</v>
      </c>
      <c r="C249" s="314" t="s">
        <v>653</v>
      </c>
      <c r="D249" s="314" t="s">
        <v>597</v>
      </c>
      <c r="E249" s="314" t="s">
        <v>811</v>
      </c>
      <c r="F249" s="314" t="s">
        <v>663</v>
      </c>
      <c r="G249" s="314" t="s">
        <v>663</v>
      </c>
      <c r="H249" s="314"/>
      <c r="I249" s="314" t="s">
        <v>673</v>
      </c>
      <c r="J249" s="371">
        <v>89768758</v>
      </c>
      <c r="K249" s="314" t="s">
        <v>663</v>
      </c>
      <c r="L249" s="314"/>
      <c r="M249" s="314"/>
      <c r="N249" s="314"/>
      <c r="O249" s="314" t="s">
        <v>663</v>
      </c>
      <c r="S249" s="145"/>
      <c r="T249" s="145"/>
      <c r="U249" s="145"/>
      <c r="V249" s="145"/>
      <c r="W249" s="145"/>
      <c r="X249" s="145"/>
      <c r="Y249" s="145"/>
      <c r="Z249" s="145"/>
      <c r="AA249" s="145"/>
      <c r="AB249" s="145"/>
      <c r="AC249" s="145"/>
      <c r="AD249" s="145"/>
      <c r="AE249" s="145"/>
      <c r="AF249" s="145"/>
      <c r="AG249" s="145"/>
      <c r="AH249" s="145"/>
      <c r="AI249" s="145"/>
    </row>
    <row r="250" spans="2:35" s="117" customFormat="1" ht="15.75" x14ac:dyDescent="0.3">
      <c r="B250" s="370" t="e">
        <f>VLOOKUP(C250,[1]!Companies[#Data],3,FALSE)</f>
        <v>#REF!</v>
      </c>
      <c r="C250" s="314" t="s">
        <v>653</v>
      </c>
      <c r="D250" s="314" t="s">
        <v>597</v>
      </c>
      <c r="E250" s="314" t="s">
        <v>813</v>
      </c>
      <c r="F250" s="314" t="s">
        <v>663</v>
      </c>
      <c r="G250" s="314" t="s">
        <v>663</v>
      </c>
      <c r="H250" s="314"/>
      <c r="I250" s="314" t="s">
        <v>673</v>
      </c>
      <c r="J250" s="371">
        <v>353925224</v>
      </c>
      <c r="K250" s="314" t="s">
        <v>663</v>
      </c>
      <c r="L250" s="314"/>
      <c r="M250" s="314"/>
      <c r="N250" s="314"/>
      <c r="O250" s="314" t="s">
        <v>663</v>
      </c>
      <c r="S250" s="145"/>
      <c r="T250" s="145"/>
      <c r="U250" s="145"/>
      <c r="V250" s="145"/>
      <c r="W250" s="145"/>
      <c r="X250" s="145"/>
      <c r="Y250" s="145"/>
      <c r="Z250" s="145"/>
      <c r="AA250" s="145"/>
      <c r="AB250" s="145"/>
      <c r="AC250" s="145"/>
      <c r="AD250" s="145"/>
      <c r="AE250" s="145"/>
      <c r="AF250" s="145"/>
      <c r="AG250" s="145"/>
      <c r="AH250" s="145"/>
      <c r="AI250" s="145"/>
    </row>
    <row r="251" spans="2:35" s="117" customFormat="1" ht="15.75" x14ac:dyDescent="0.3">
      <c r="B251" s="370" t="e">
        <f>VLOOKUP(C251,[1]!Companies[#Data],3,FALSE)</f>
        <v>#REF!</v>
      </c>
      <c r="C251" s="314" t="s">
        <v>653</v>
      </c>
      <c r="D251" s="314" t="s">
        <v>597</v>
      </c>
      <c r="E251" s="314" t="s">
        <v>831</v>
      </c>
      <c r="F251" s="314" t="s">
        <v>663</v>
      </c>
      <c r="G251" s="314" t="s">
        <v>663</v>
      </c>
      <c r="H251" s="314"/>
      <c r="I251" s="314" t="s">
        <v>673</v>
      </c>
      <c r="J251" s="371">
        <v>319904852</v>
      </c>
      <c r="K251" s="314" t="s">
        <v>663</v>
      </c>
      <c r="L251" s="314"/>
      <c r="M251" s="314"/>
      <c r="N251" s="314"/>
      <c r="O251" s="314" t="s">
        <v>663</v>
      </c>
      <c r="S251" s="145"/>
      <c r="T251" s="145"/>
      <c r="U251" s="145"/>
      <c r="V251" s="145"/>
      <c r="W251" s="145"/>
      <c r="X251" s="145"/>
      <c r="Y251" s="145"/>
      <c r="Z251" s="145"/>
      <c r="AA251" s="145"/>
      <c r="AB251" s="145"/>
      <c r="AC251" s="145"/>
      <c r="AD251" s="145"/>
      <c r="AE251" s="145"/>
      <c r="AF251" s="145"/>
      <c r="AG251" s="145"/>
      <c r="AH251" s="145"/>
      <c r="AI251" s="145"/>
    </row>
    <row r="252" spans="2:35" s="117" customFormat="1" ht="15.75" x14ac:dyDescent="0.3">
      <c r="B252" s="117" t="e">
        <f>VLOOKUP(C252,[1]!Companies[#Data],3,FALSE)</f>
        <v>#REF!</v>
      </c>
      <c r="C252" s="117" t="s">
        <v>655</v>
      </c>
      <c r="D252" s="117" t="s">
        <v>593</v>
      </c>
      <c r="E252" s="117" t="s">
        <v>770</v>
      </c>
      <c r="F252" s="117" t="s">
        <v>663</v>
      </c>
      <c r="G252" s="117" t="s">
        <v>663</v>
      </c>
      <c r="I252" s="117" t="s">
        <v>673</v>
      </c>
      <c r="J252" s="150">
        <v>968824408</v>
      </c>
      <c r="K252" s="117" t="s">
        <v>663</v>
      </c>
      <c r="M252" s="314"/>
      <c r="O252" s="314" t="s">
        <v>663</v>
      </c>
      <c r="S252" s="145"/>
      <c r="T252" s="145"/>
      <c r="U252" s="145"/>
      <c r="V252" s="145"/>
      <c r="W252" s="145"/>
      <c r="X252" s="145"/>
      <c r="Y252" s="145"/>
      <c r="Z252" s="145"/>
      <c r="AA252" s="145"/>
      <c r="AB252" s="145"/>
      <c r="AC252" s="145"/>
      <c r="AD252" s="145"/>
      <c r="AE252" s="145"/>
      <c r="AF252" s="145"/>
      <c r="AG252" s="145"/>
      <c r="AH252" s="145"/>
      <c r="AI252" s="145"/>
    </row>
    <row r="253" spans="2:35" s="117" customFormat="1" ht="15.75" x14ac:dyDescent="0.3">
      <c r="B253" s="117" t="e">
        <f>VLOOKUP(C253,[1]!Companies[#Data],3,FALSE)</f>
        <v>#REF!</v>
      </c>
      <c r="C253" s="117" t="s">
        <v>655</v>
      </c>
      <c r="D253" s="117" t="s">
        <v>593</v>
      </c>
      <c r="E253" s="117" t="s">
        <v>771</v>
      </c>
      <c r="F253" s="117" t="s">
        <v>663</v>
      </c>
      <c r="G253" s="117" t="s">
        <v>663</v>
      </c>
      <c r="I253" s="117" t="s">
        <v>673</v>
      </c>
      <c r="J253" s="150">
        <v>21052250</v>
      </c>
      <c r="K253" s="117" t="s">
        <v>663</v>
      </c>
      <c r="O253" s="314" t="s">
        <v>663</v>
      </c>
      <c r="S253" s="145"/>
      <c r="T253" s="145"/>
      <c r="U253" s="145"/>
      <c r="V253" s="145"/>
      <c r="W253" s="145"/>
      <c r="X253" s="145"/>
      <c r="Y253" s="145"/>
      <c r="Z253" s="145"/>
      <c r="AA253" s="145"/>
      <c r="AB253" s="145"/>
      <c r="AC253" s="145"/>
      <c r="AD253" s="145"/>
      <c r="AE253" s="145"/>
      <c r="AF253" s="145"/>
      <c r="AG253" s="145"/>
      <c r="AH253" s="145"/>
      <c r="AI253" s="145"/>
    </row>
    <row r="254" spans="2:35" s="117" customFormat="1" ht="15.75" x14ac:dyDescent="0.3">
      <c r="B254" s="370" t="e">
        <f>VLOOKUP(C254,[1]!Companies[#Data],3,FALSE)</f>
        <v>#REF!</v>
      </c>
      <c r="C254" s="314" t="s">
        <v>655</v>
      </c>
      <c r="D254" s="314" t="s">
        <v>593</v>
      </c>
      <c r="E254" s="314" t="s">
        <v>772</v>
      </c>
      <c r="F254" s="314" t="s">
        <v>663</v>
      </c>
      <c r="G254" s="314" t="s">
        <v>663</v>
      </c>
      <c r="H254" s="314"/>
      <c r="I254" s="314" t="s">
        <v>673</v>
      </c>
      <c r="J254" s="371">
        <v>297253187</v>
      </c>
      <c r="K254" s="314" t="s">
        <v>663</v>
      </c>
      <c r="L254" s="314"/>
      <c r="M254" s="314"/>
      <c r="N254" s="314"/>
      <c r="O254" s="314" t="s">
        <v>663</v>
      </c>
      <c r="S254" s="145"/>
      <c r="T254" s="145"/>
      <c r="U254" s="145"/>
      <c r="V254" s="145"/>
      <c r="W254" s="145"/>
      <c r="X254" s="145"/>
      <c r="Y254" s="145"/>
      <c r="Z254" s="145"/>
      <c r="AA254" s="145"/>
      <c r="AB254" s="145"/>
      <c r="AC254" s="145"/>
      <c r="AD254" s="145"/>
      <c r="AE254" s="145"/>
      <c r="AF254" s="145"/>
      <c r="AG254" s="145"/>
      <c r="AH254" s="145"/>
      <c r="AI254" s="145"/>
    </row>
    <row r="255" spans="2:35" s="117" customFormat="1" ht="15.75" x14ac:dyDescent="0.3">
      <c r="B255" s="370" t="e">
        <f>VLOOKUP(C255,[1]!Companies[#Data],3,FALSE)</f>
        <v>#REF!</v>
      </c>
      <c r="C255" s="314" t="s">
        <v>655</v>
      </c>
      <c r="D255" s="314" t="s">
        <v>593</v>
      </c>
      <c r="E255" s="314" t="s">
        <v>840</v>
      </c>
      <c r="F255" s="314" t="s">
        <v>663</v>
      </c>
      <c r="G255" s="314" t="s">
        <v>663</v>
      </c>
      <c r="H255" s="314"/>
      <c r="I255" s="314" t="s">
        <v>673</v>
      </c>
      <c r="J255" s="371">
        <v>3017149</v>
      </c>
      <c r="K255" s="314" t="s">
        <v>663</v>
      </c>
      <c r="L255" s="314"/>
      <c r="M255" s="314"/>
      <c r="N255" s="314"/>
      <c r="O255" s="314" t="s">
        <v>663</v>
      </c>
      <c r="S255" s="145"/>
      <c r="T255" s="145"/>
      <c r="U255" s="145"/>
      <c r="V255" s="145"/>
      <c r="W255" s="145"/>
      <c r="X255" s="145"/>
      <c r="Y255" s="145"/>
      <c r="Z255" s="145"/>
      <c r="AA255" s="145"/>
      <c r="AB255" s="145"/>
      <c r="AC255" s="145"/>
      <c r="AD255" s="145"/>
      <c r="AE255" s="145"/>
      <c r="AF255" s="145"/>
      <c r="AG255" s="145"/>
      <c r="AH255" s="145"/>
      <c r="AI255" s="145"/>
    </row>
    <row r="256" spans="2:35" s="117" customFormat="1" ht="15.75" x14ac:dyDescent="0.3">
      <c r="B256" s="370" t="e">
        <f>VLOOKUP(C256,[1]!Companies[#Data],3,FALSE)</f>
        <v>#REF!</v>
      </c>
      <c r="C256" s="314" t="s">
        <v>655</v>
      </c>
      <c r="D256" s="314" t="s">
        <v>596</v>
      </c>
      <c r="E256" s="314" t="s">
        <v>827</v>
      </c>
      <c r="F256" s="314" t="s">
        <v>663</v>
      </c>
      <c r="G256" s="314" t="s">
        <v>663</v>
      </c>
      <c r="H256" s="314"/>
      <c r="I256" s="314" t="s">
        <v>673</v>
      </c>
      <c r="J256" s="371">
        <v>65774219</v>
      </c>
      <c r="K256" s="314" t="s">
        <v>663</v>
      </c>
      <c r="L256" s="314"/>
      <c r="M256" s="314"/>
      <c r="N256" s="314"/>
      <c r="O256" s="314" t="s">
        <v>663</v>
      </c>
      <c r="S256" s="145"/>
      <c r="T256" s="145"/>
      <c r="U256" s="145"/>
      <c r="V256" s="145"/>
      <c r="W256" s="145"/>
      <c r="X256" s="145"/>
      <c r="Y256" s="145"/>
      <c r="Z256" s="145"/>
      <c r="AA256" s="145"/>
      <c r="AB256" s="145"/>
      <c r="AC256" s="145"/>
      <c r="AD256" s="145"/>
      <c r="AE256" s="145"/>
      <c r="AF256" s="145"/>
      <c r="AG256" s="145"/>
      <c r="AH256" s="145"/>
      <c r="AI256" s="145"/>
    </row>
    <row r="257" spans="2:35" s="117" customFormat="1" ht="15.75" x14ac:dyDescent="0.3">
      <c r="B257" s="370" t="e">
        <f>VLOOKUP(C257,[1]!Companies[#Data],3,FALSE)</f>
        <v>#REF!</v>
      </c>
      <c r="C257" s="314" t="s">
        <v>655</v>
      </c>
      <c r="D257" s="314" t="s">
        <v>596</v>
      </c>
      <c r="E257" s="314" t="s">
        <v>796</v>
      </c>
      <c r="F257" s="314" t="s">
        <v>663</v>
      </c>
      <c r="G257" s="314" t="s">
        <v>663</v>
      </c>
      <c r="H257" s="314"/>
      <c r="I257" s="314" t="s">
        <v>673</v>
      </c>
      <c r="J257" s="371">
        <v>4805993</v>
      </c>
      <c r="K257" s="314" t="s">
        <v>663</v>
      </c>
      <c r="L257" s="314"/>
      <c r="M257" s="314"/>
      <c r="N257" s="314"/>
      <c r="O257" s="314" t="s">
        <v>663</v>
      </c>
      <c r="S257" s="145"/>
      <c r="T257" s="145"/>
      <c r="U257" s="145"/>
      <c r="V257" s="145"/>
      <c r="W257" s="145"/>
      <c r="X257" s="145"/>
      <c r="Y257" s="145"/>
      <c r="Z257" s="145"/>
      <c r="AA257" s="145"/>
      <c r="AB257" s="145"/>
      <c r="AC257" s="145"/>
      <c r="AD257" s="145"/>
      <c r="AE257" s="145"/>
      <c r="AF257" s="145"/>
      <c r="AG257" s="145"/>
      <c r="AH257" s="145"/>
      <c r="AI257" s="145"/>
    </row>
    <row r="258" spans="2:35" s="117" customFormat="1" ht="15.75" x14ac:dyDescent="0.3">
      <c r="B258" s="370" t="e">
        <f>VLOOKUP(C258,[1]!Companies[#Data],3,FALSE)</f>
        <v>#REF!</v>
      </c>
      <c r="C258" s="314" t="s">
        <v>655</v>
      </c>
      <c r="D258" s="314" t="s">
        <v>596</v>
      </c>
      <c r="E258" s="314" t="s">
        <v>829</v>
      </c>
      <c r="F258" s="314" t="s">
        <v>663</v>
      </c>
      <c r="G258" s="314" t="s">
        <v>663</v>
      </c>
      <c r="H258" s="314"/>
      <c r="I258" s="314" t="s">
        <v>673</v>
      </c>
      <c r="J258" s="371">
        <v>1936678</v>
      </c>
      <c r="K258" s="314" t="s">
        <v>663</v>
      </c>
      <c r="L258" s="314"/>
      <c r="M258" s="314"/>
      <c r="N258" s="314"/>
      <c r="O258" s="314" t="s">
        <v>663</v>
      </c>
      <c r="S258" s="145"/>
      <c r="T258" s="145"/>
      <c r="U258" s="145"/>
      <c r="V258" s="145"/>
      <c r="W258" s="145"/>
      <c r="X258" s="145"/>
      <c r="Y258" s="145"/>
      <c r="Z258" s="145"/>
      <c r="AA258" s="145"/>
      <c r="AB258" s="145"/>
      <c r="AC258" s="145"/>
      <c r="AD258" s="145"/>
      <c r="AE258" s="145"/>
      <c r="AF258" s="145"/>
      <c r="AG258" s="145"/>
      <c r="AH258" s="145"/>
      <c r="AI258" s="145"/>
    </row>
    <row r="259" spans="2:35" s="117" customFormat="1" ht="15.75" x14ac:dyDescent="0.3">
      <c r="B259" s="370" t="e">
        <f>VLOOKUP(C259,[1]!Companies[#Data],3,FALSE)</f>
        <v>#REF!</v>
      </c>
      <c r="C259" s="314" t="s">
        <v>655</v>
      </c>
      <c r="D259" s="314" t="s">
        <v>596</v>
      </c>
      <c r="E259" s="314" t="s">
        <v>799</v>
      </c>
      <c r="F259" s="314" t="s">
        <v>663</v>
      </c>
      <c r="G259" s="314" t="s">
        <v>663</v>
      </c>
      <c r="H259" s="314"/>
      <c r="I259" s="314" t="s">
        <v>673</v>
      </c>
      <c r="J259" s="371">
        <v>116500</v>
      </c>
      <c r="K259" s="314" t="s">
        <v>663</v>
      </c>
      <c r="L259" s="314"/>
      <c r="M259" s="314"/>
      <c r="N259" s="314"/>
      <c r="O259" s="314" t="s">
        <v>663</v>
      </c>
      <c r="S259" s="145"/>
      <c r="T259" s="145"/>
      <c r="U259" s="145"/>
      <c r="V259" s="145"/>
      <c r="W259" s="145"/>
      <c r="X259" s="145"/>
      <c r="Y259" s="145"/>
      <c r="Z259" s="145"/>
      <c r="AA259" s="145"/>
      <c r="AB259" s="145"/>
      <c r="AC259" s="145"/>
      <c r="AD259" s="145"/>
      <c r="AE259" s="145"/>
      <c r="AF259" s="145"/>
      <c r="AG259" s="145"/>
      <c r="AH259" s="145"/>
      <c r="AI259" s="145"/>
    </row>
    <row r="260" spans="2:35" s="117" customFormat="1" ht="15.75" x14ac:dyDescent="0.3">
      <c r="B260" s="370" t="e">
        <f>VLOOKUP(C260,[1]!Companies[#Data],3,FALSE)</f>
        <v>#REF!</v>
      </c>
      <c r="C260" s="314" t="s">
        <v>655</v>
      </c>
      <c r="D260" s="314" t="s">
        <v>596</v>
      </c>
      <c r="E260" s="314" t="s">
        <v>802</v>
      </c>
      <c r="F260" s="314" t="s">
        <v>663</v>
      </c>
      <c r="G260" s="314" t="s">
        <v>663</v>
      </c>
      <c r="H260" s="314"/>
      <c r="I260" s="314" t="s">
        <v>673</v>
      </c>
      <c r="J260" s="371">
        <v>1245000</v>
      </c>
      <c r="K260" s="314" t="s">
        <v>663</v>
      </c>
      <c r="L260" s="314"/>
      <c r="M260" s="314"/>
      <c r="N260" s="314"/>
      <c r="O260" s="314" t="s">
        <v>663</v>
      </c>
      <c r="S260" s="145"/>
      <c r="T260" s="145"/>
      <c r="U260" s="145"/>
      <c r="V260" s="145"/>
      <c r="W260" s="145"/>
      <c r="X260" s="145"/>
      <c r="Y260" s="145"/>
      <c r="Z260" s="145"/>
      <c r="AA260" s="145"/>
      <c r="AB260" s="145"/>
      <c r="AC260" s="145"/>
      <c r="AD260" s="145"/>
      <c r="AE260" s="145"/>
      <c r="AF260" s="145"/>
      <c r="AG260" s="145"/>
      <c r="AH260" s="145"/>
      <c r="AI260" s="145"/>
    </row>
    <row r="261" spans="2:35" s="117" customFormat="1" ht="15.75" x14ac:dyDescent="0.3">
      <c r="B261" s="370" t="e">
        <f>VLOOKUP(C261,[1]!Companies[#Data],3,FALSE)</f>
        <v>#REF!</v>
      </c>
      <c r="C261" s="314" t="s">
        <v>655</v>
      </c>
      <c r="D261" s="314" t="s">
        <v>596</v>
      </c>
      <c r="E261" s="314" t="s">
        <v>839</v>
      </c>
      <c r="F261" s="314" t="s">
        <v>663</v>
      </c>
      <c r="G261" s="314" t="s">
        <v>663</v>
      </c>
      <c r="H261" s="314"/>
      <c r="I261" s="314" t="s">
        <v>673</v>
      </c>
      <c r="J261" s="371">
        <v>52062324</v>
      </c>
      <c r="K261" s="314" t="s">
        <v>663</v>
      </c>
      <c r="L261" s="314"/>
      <c r="M261" s="314"/>
      <c r="N261" s="314"/>
      <c r="O261" s="314" t="s">
        <v>663</v>
      </c>
      <c r="S261" s="145"/>
      <c r="T261" s="145"/>
      <c r="U261" s="145"/>
      <c r="V261" s="145"/>
      <c r="W261" s="145"/>
      <c r="X261" s="145"/>
      <c r="Y261" s="145"/>
      <c r="Z261" s="145"/>
      <c r="AA261" s="145"/>
      <c r="AB261" s="145"/>
      <c r="AC261" s="145"/>
      <c r="AD261" s="145"/>
      <c r="AE261" s="145"/>
      <c r="AF261" s="145"/>
      <c r="AG261" s="145"/>
      <c r="AH261" s="145"/>
      <c r="AI261" s="145"/>
    </row>
    <row r="262" spans="2:35" s="117" customFormat="1" ht="15.75" x14ac:dyDescent="0.3">
      <c r="B262" s="370" t="e">
        <f>VLOOKUP(C262,[1]!Companies[#Data],3,FALSE)</f>
        <v>#REF!</v>
      </c>
      <c r="C262" s="314" t="s">
        <v>655</v>
      </c>
      <c r="D262" s="314" t="s">
        <v>597</v>
      </c>
      <c r="E262" s="314" t="s">
        <v>815</v>
      </c>
      <c r="F262" s="314" t="s">
        <v>663</v>
      </c>
      <c r="G262" s="314" t="s">
        <v>663</v>
      </c>
      <c r="H262" s="314"/>
      <c r="I262" s="314" t="s">
        <v>673</v>
      </c>
      <c r="J262" s="371">
        <v>1969720</v>
      </c>
      <c r="K262" s="314" t="s">
        <v>663</v>
      </c>
      <c r="L262" s="314"/>
      <c r="M262" s="314"/>
      <c r="N262" s="314"/>
      <c r="O262" s="314" t="s">
        <v>663</v>
      </c>
      <c r="S262" s="145"/>
      <c r="T262" s="145"/>
      <c r="U262" s="145"/>
      <c r="V262" s="145"/>
      <c r="W262" s="145"/>
      <c r="X262" s="145"/>
      <c r="Y262" s="145"/>
      <c r="Z262" s="145"/>
      <c r="AA262" s="145"/>
      <c r="AB262" s="145"/>
      <c r="AC262" s="145"/>
      <c r="AD262" s="145"/>
      <c r="AE262" s="145"/>
      <c r="AF262" s="145"/>
      <c r="AG262" s="145"/>
      <c r="AH262" s="145"/>
      <c r="AI262" s="145"/>
    </row>
    <row r="263" spans="2:35" s="117" customFormat="1" ht="15.75" x14ac:dyDescent="0.3">
      <c r="B263" s="370" t="e">
        <f>VLOOKUP(C263,[1]!Companies[#Data],3,FALSE)</f>
        <v>#REF!</v>
      </c>
      <c r="C263" s="314" t="s">
        <v>655</v>
      </c>
      <c r="D263" s="314" t="s">
        <v>597</v>
      </c>
      <c r="E263" s="314" t="s">
        <v>811</v>
      </c>
      <c r="F263" s="314" t="s">
        <v>663</v>
      </c>
      <c r="G263" s="314" t="s">
        <v>663</v>
      </c>
      <c r="H263" s="314"/>
      <c r="I263" s="314" t="s">
        <v>673</v>
      </c>
      <c r="J263" s="371">
        <v>2743351</v>
      </c>
      <c r="K263" s="314" t="s">
        <v>663</v>
      </c>
      <c r="L263" s="314"/>
      <c r="M263" s="314"/>
      <c r="N263" s="314"/>
      <c r="O263" s="314" t="s">
        <v>663</v>
      </c>
      <c r="S263" s="145"/>
      <c r="T263" s="145"/>
      <c r="U263" s="145"/>
      <c r="V263" s="145"/>
      <c r="W263" s="145"/>
      <c r="X263" s="145"/>
      <c r="Y263" s="145"/>
      <c r="Z263" s="145"/>
      <c r="AA263" s="145"/>
      <c r="AB263" s="145"/>
      <c r="AC263" s="145"/>
      <c r="AD263" s="145"/>
      <c r="AE263" s="145"/>
      <c r="AF263" s="145"/>
      <c r="AG263" s="145"/>
      <c r="AH263" s="145"/>
      <c r="AI263" s="145"/>
    </row>
    <row r="264" spans="2:35" s="117" customFormat="1" ht="15.75" x14ac:dyDescent="0.3">
      <c r="B264" s="370" t="e">
        <f>VLOOKUP(C264,[1]!Companies[#Data],3,FALSE)</f>
        <v>#REF!</v>
      </c>
      <c r="C264" s="314" t="s">
        <v>655</v>
      </c>
      <c r="D264" s="314" t="s">
        <v>597</v>
      </c>
      <c r="E264" s="314" t="s">
        <v>810</v>
      </c>
      <c r="F264" s="314" t="s">
        <v>663</v>
      </c>
      <c r="G264" s="314" t="s">
        <v>663</v>
      </c>
      <c r="H264" s="314"/>
      <c r="I264" s="314" t="s">
        <v>673</v>
      </c>
      <c r="J264" s="371">
        <v>238263575</v>
      </c>
      <c r="K264" s="314" t="s">
        <v>663</v>
      </c>
      <c r="L264" s="314"/>
      <c r="M264" s="314"/>
      <c r="N264" s="314"/>
      <c r="O264" s="314" t="s">
        <v>663</v>
      </c>
      <c r="S264" s="145"/>
      <c r="T264" s="145"/>
      <c r="U264" s="145"/>
      <c r="V264" s="145"/>
      <c r="W264" s="145"/>
      <c r="X264" s="145"/>
      <c r="Y264" s="145"/>
      <c r="Z264" s="145"/>
      <c r="AA264" s="145"/>
      <c r="AB264" s="145"/>
      <c r="AC264" s="145"/>
      <c r="AD264" s="145"/>
      <c r="AE264" s="145"/>
      <c r="AF264" s="145"/>
      <c r="AG264" s="145"/>
      <c r="AH264" s="145"/>
      <c r="AI264" s="145"/>
    </row>
    <row r="265" spans="2:35" s="117" customFormat="1" ht="15.75" x14ac:dyDescent="0.3">
      <c r="B265" s="370" t="e">
        <f>VLOOKUP(C265,[1]!Companies[#Data],3,FALSE)</f>
        <v>#REF!</v>
      </c>
      <c r="C265" s="314" t="s">
        <v>655</v>
      </c>
      <c r="D265" s="314" t="s">
        <v>597</v>
      </c>
      <c r="E265" s="314" t="s">
        <v>813</v>
      </c>
      <c r="F265" s="314" t="s">
        <v>663</v>
      </c>
      <c r="G265" s="314" t="s">
        <v>663</v>
      </c>
      <c r="H265" s="314"/>
      <c r="I265" s="314" t="s">
        <v>673</v>
      </c>
      <c r="J265" s="371">
        <v>1030511263</v>
      </c>
      <c r="K265" s="314" t="s">
        <v>663</v>
      </c>
      <c r="L265" s="314"/>
      <c r="M265" s="314"/>
      <c r="N265" s="314"/>
      <c r="O265" s="314" t="s">
        <v>663</v>
      </c>
      <c r="S265" s="145"/>
      <c r="T265" s="145"/>
      <c r="U265" s="145"/>
      <c r="V265" s="145"/>
      <c r="W265" s="145"/>
      <c r="X265" s="145"/>
      <c r="Y265" s="145"/>
      <c r="Z265" s="145"/>
      <c r="AA265" s="145"/>
      <c r="AB265" s="145"/>
      <c r="AC265" s="145"/>
      <c r="AD265" s="145"/>
      <c r="AE265" s="145"/>
      <c r="AF265" s="145"/>
      <c r="AG265" s="145"/>
      <c r="AH265" s="145"/>
      <c r="AI265" s="145"/>
    </row>
    <row r="266" spans="2:35" s="117" customFormat="1" ht="15.75" x14ac:dyDescent="0.3">
      <c r="B266" s="370" t="e">
        <f>VLOOKUP(C266,[1]!Companies[#Data],3,FALSE)</f>
        <v>#REF!</v>
      </c>
      <c r="C266" s="314" t="s">
        <v>655</v>
      </c>
      <c r="D266" s="314" t="s">
        <v>597</v>
      </c>
      <c r="E266" s="314" t="s">
        <v>831</v>
      </c>
      <c r="F266" s="314" t="s">
        <v>663</v>
      </c>
      <c r="G266" s="314" t="s">
        <v>663</v>
      </c>
      <c r="H266" s="314"/>
      <c r="I266" s="314" t="s">
        <v>673</v>
      </c>
      <c r="J266" s="371">
        <v>237632475</v>
      </c>
      <c r="K266" s="314" t="s">
        <v>663</v>
      </c>
      <c r="L266" s="314"/>
      <c r="M266" s="314"/>
      <c r="N266" s="314"/>
      <c r="O266" s="314" t="s">
        <v>663</v>
      </c>
      <c r="S266" s="145"/>
      <c r="T266" s="145"/>
      <c r="U266" s="145"/>
      <c r="V266" s="145"/>
      <c r="W266" s="145"/>
      <c r="X266" s="145"/>
      <c r="Y266" s="145"/>
      <c r="Z266" s="145"/>
      <c r="AA266" s="145"/>
      <c r="AB266" s="145"/>
      <c r="AC266" s="145"/>
      <c r="AD266" s="145"/>
      <c r="AE266" s="145"/>
      <c r="AF266" s="145"/>
      <c r="AG266" s="145"/>
      <c r="AH266" s="145"/>
      <c r="AI266" s="145"/>
    </row>
    <row r="267" spans="2:35" s="117" customFormat="1" ht="15.75" x14ac:dyDescent="0.3">
      <c r="B267" s="370" t="e">
        <f>VLOOKUP(C267,[1]!Companies[#Data],3,FALSE)</f>
        <v>#REF!</v>
      </c>
      <c r="C267" s="314" t="s">
        <v>657</v>
      </c>
      <c r="D267" s="314" t="s">
        <v>593</v>
      </c>
      <c r="E267" s="314" t="s">
        <v>770</v>
      </c>
      <c r="F267" s="314" t="s">
        <v>663</v>
      </c>
      <c r="G267" s="314" t="s">
        <v>663</v>
      </c>
      <c r="H267" s="314"/>
      <c r="I267" s="314" t="s">
        <v>673</v>
      </c>
      <c r="J267" s="371">
        <v>246740964</v>
      </c>
      <c r="K267" s="314" t="s">
        <v>663</v>
      </c>
      <c r="L267" s="314"/>
      <c r="M267" s="314"/>
      <c r="N267" s="314"/>
      <c r="O267" s="314" t="s">
        <v>50</v>
      </c>
      <c r="S267" s="145"/>
      <c r="T267" s="145"/>
      <c r="U267" s="145"/>
      <c r="V267" s="145"/>
      <c r="W267" s="145"/>
      <c r="X267" s="145"/>
      <c r="Y267" s="145"/>
      <c r="Z267" s="145"/>
      <c r="AA267" s="145"/>
      <c r="AB267" s="145"/>
      <c r="AC267" s="145"/>
      <c r="AD267" s="145"/>
      <c r="AE267" s="145"/>
      <c r="AF267" s="145"/>
      <c r="AG267" s="145"/>
      <c r="AH267" s="145"/>
      <c r="AI267" s="145"/>
    </row>
    <row r="268" spans="2:35" s="117" customFormat="1" ht="15.75" x14ac:dyDescent="0.3">
      <c r="B268" s="370" t="e">
        <f>VLOOKUP(C268,[1]!Companies[#Data],3,FALSE)</f>
        <v>#REF!</v>
      </c>
      <c r="C268" s="314" t="s">
        <v>657</v>
      </c>
      <c r="D268" s="314" t="s">
        <v>593</v>
      </c>
      <c r="E268" s="314" t="s">
        <v>772</v>
      </c>
      <c r="F268" s="314" t="s">
        <v>663</v>
      </c>
      <c r="G268" s="314" t="s">
        <v>663</v>
      </c>
      <c r="H268" s="314"/>
      <c r="I268" s="314" t="s">
        <v>673</v>
      </c>
      <c r="J268" s="371">
        <v>93981123</v>
      </c>
      <c r="K268" s="314" t="s">
        <v>663</v>
      </c>
      <c r="L268" s="314"/>
      <c r="M268" s="314"/>
      <c r="N268" s="314"/>
      <c r="O268" s="314" t="s">
        <v>50</v>
      </c>
      <c r="S268" s="145"/>
      <c r="T268" s="145"/>
      <c r="U268" s="145"/>
      <c r="V268" s="145"/>
      <c r="W268" s="145"/>
      <c r="X268" s="145"/>
      <c r="Y268" s="145"/>
      <c r="Z268" s="145"/>
      <c r="AA268" s="145"/>
      <c r="AB268" s="145"/>
      <c r="AC268" s="145"/>
      <c r="AD268" s="145"/>
      <c r="AE268" s="145"/>
      <c r="AF268" s="145"/>
      <c r="AG268" s="145"/>
      <c r="AH268" s="145"/>
      <c r="AI268" s="145"/>
    </row>
    <row r="269" spans="2:35" s="117" customFormat="1" ht="16.5" thickBot="1" x14ac:dyDescent="0.35">
      <c r="G269" s="125"/>
      <c r="R269" s="145"/>
      <c r="S269" s="145"/>
      <c r="T269" s="145"/>
      <c r="U269" s="145"/>
      <c r="V269" s="145"/>
      <c r="W269" s="145"/>
      <c r="X269" s="145"/>
      <c r="Y269" s="145"/>
      <c r="Z269" s="145"/>
      <c r="AA269" s="145"/>
      <c r="AB269" s="145"/>
      <c r="AC269" s="145"/>
      <c r="AD269" s="145"/>
      <c r="AE269" s="145"/>
      <c r="AF269" s="145"/>
      <c r="AG269" s="145"/>
      <c r="AH269" s="145"/>
    </row>
    <row r="270" spans="2:35" s="117" customFormat="1" ht="16.5" thickBot="1" x14ac:dyDescent="0.35">
      <c r="G270" s="125"/>
      <c r="H270" s="149" t="s">
        <v>283</v>
      </c>
      <c r="I270" s="146"/>
      <c r="J270" s="474">
        <f>SUM(J31:J269)</f>
        <v>1141754691435.75</v>
      </c>
      <c r="R270" s="145"/>
      <c r="S270" s="145"/>
      <c r="T270" s="145"/>
      <c r="U270" s="145"/>
      <c r="V270" s="145"/>
      <c r="W270" s="145"/>
      <c r="X270" s="145"/>
      <c r="Y270" s="145"/>
      <c r="Z270" s="145"/>
      <c r="AA270" s="145"/>
      <c r="AB270" s="145"/>
      <c r="AC270" s="145"/>
      <c r="AD270" s="145"/>
      <c r="AE270" s="145"/>
      <c r="AF270" s="145"/>
      <c r="AG270" s="145"/>
      <c r="AH270" s="145"/>
    </row>
    <row r="271" spans="2:35" s="117" customFormat="1" ht="16.5" thickBot="1" x14ac:dyDescent="0.35">
      <c r="G271" s="125"/>
      <c r="H271" s="148"/>
      <c r="I271" s="148"/>
      <c r="J271" s="147"/>
      <c r="R271" s="145"/>
      <c r="S271" s="145"/>
      <c r="T271" s="145"/>
      <c r="U271" s="145"/>
      <c r="V271" s="145"/>
      <c r="W271" s="145"/>
      <c r="X271" s="145"/>
      <c r="Y271" s="145"/>
      <c r="Z271" s="145"/>
      <c r="AA271" s="145"/>
      <c r="AB271" s="145"/>
      <c r="AC271" s="145"/>
      <c r="AD271" s="145"/>
      <c r="AE271" s="145"/>
      <c r="AF271" s="145"/>
      <c r="AG271" s="145"/>
      <c r="AH271" s="145"/>
    </row>
    <row r="272" spans="2:35" s="117" customFormat="1" ht="17.25" thickBot="1" x14ac:dyDescent="0.35">
      <c r="G272" s="125"/>
      <c r="H272" s="128" t="str">
        <f>"Total en "&amp;'[1]Part 1 - About'!$E$44</f>
        <v>Total en XXX</v>
      </c>
      <c r="I272" s="146"/>
      <c r="J272" s="129">
        <f>IF('[1]Part 1 - About'!$E$44="USD",0,SUMIF(Table10[Devise de déclaration],'[1]Part 1 - About'!$E$44,Table10[Valeur des revenus]))+(IFERROR(SUMIF(Table10[Devise de déclaration],"USD",Table10[Valeur des revenus])*'[1]Part 1 - About'!$E$45,0))</f>
        <v>0</v>
      </c>
      <c r="R272" s="145"/>
      <c r="S272" s="145"/>
      <c r="T272" s="145"/>
      <c r="U272" s="145"/>
      <c r="V272" s="145"/>
      <c r="W272" s="145"/>
      <c r="X272" s="145"/>
      <c r="Y272" s="145"/>
      <c r="Z272" s="145"/>
      <c r="AA272" s="145"/>
      <c r="AB272" s="145"/>
      <c r="AC272" s="145"/>
      <c r="AD272" s="145"/>
      <c r="AE272" s="145"/>
      <c r="AF272" s="145"/>
      <c r="AG272" s="145"/>
      <c r="AH272" s="145"/>
    </row>
    <row r="273" spans="3:34" s="117" customFormat="1" ht="15.75" x14ac:dyDescent="0.3">
      <c r="R273" s="145"/>
      <c r="S273" s="145"/>
      <c r="T273" s="145"/>
      <c r="U273" s="145"/>
      <c r="V273" s="145"/>
      <c r="W273" s="145"/>
      <c r="X273" s="145"/>
      <c r="Y273" s="145"/>
      <c r="Z273" s="145"/>
      <c r="AA273" s="145"/>
      <c r="AB273" s="145"/>
      <c r="AC273" s="145"/>
      <c r="AD273" s="145"/>
      <c r="AE273" s="145"/>
      <c r="AF273" s="145"/>
      <c r="AG273" s="145"/>
      <c r="AH273" s="145"/>
    </row>
    <row r="274" spans="3:34" ht="23.25" customHeight="1" x14ac:dyDescent="0.25">
      <c r="C274" s="447" t="s">
        <v>284</v>
      </c>
      <c r="D274" s="447"/>
      <c r="E274" s="447"/>
      <c r="F274" s="447"/>
      <c r="G274" s="447"/>
      <c r="H274" s="447"/>
      <c r="I274" s="447"/>
      <c r="J274" s="447"/>
      <c r="K274" s="447"/>
      <c r="L274" s="447"/>
      <c r="M274" s="447"/>
      <c r="N274" s="447"/>
      <c r="O274" s="261"/>
      <c r="P274" s="242"/>
      <c r="Q274" s="242"/>
      <c r="R274" s="260"/>
      <c r="S274" s="260"/>
      <c r="T274" s="260"/>
      <c r="U274" s="260"/>
      <c r="V274" s="260"/>
      <c r="W274" s="260"/>
      <c r="X274" s="260"/>
      <c r="Y274" s="260"/>
      <c r="Z274" s="260"/>
      <c r="AA274" s="260"/>
      <c r="AB274" s="260"/>
      <c r="AC274" s="260"/>
      <c r="AD274" s="260"/>
      <c r="AE274" s="260"/>
      <c r="AF274" s="260"/>
      <c r="AG274" s="260"/>
      <c r="AH274" s="260"/>
    </row>
    <row r="275" spans="3:34" s="117" customFormat="1" ht="15.75" x14ac:dyDescent="0.3">
      <c r="C275" s="443" t="s">
        <v>285</v>
      </c>
      <c r="D275" s="443"/>
      <c r="E275" s="443"/>
      <c r="F275" s="443"/>
      <c r="G275" s="443"/>
      <c r="H275" s="443"/>
      <c r="I275" s="443"/>
      <c r="J275" s="443"/>
      <c r="K275" s="443"/>
      <c r="L275" s="443"/>
      <c r="M275" s="443"/>
      <c r="N275" s="443"/>
      <c r="O275" s="259"/>
      <c r="R275" s="145"/>
      <c r="S275" s="145"/>
      <c r="T275" s="145"/>
      <c r="U275" s="145"/>
      <c r="V275" s="145"/>
      <c r="W275" s="145"/>
      <c r="X275" s="145"/>
      <c r="Y275" s="145"/>
      <c r="Z275" s="145"/>
      <c r="AA275" s="145"/>
      <c r="AB275" s="145"/>
      <c r="AC275" s="145"/>
      <c r="AD275" s="145"/>
      <c r="AE275" s="145"/>
      <c r="AF275" s="145"/>
      <c r="AG275" s="145"/>
      <c r="AH275" s="145"/>
    </row>
    <row r="276" spans="3:34" s="117" customFormat="1" ht="15.75" x14ac:dyDescent="0.3">
      <c r="C276" s="443"/>
      <c r="D276" s="443"/>
      <c r="E276" s="443"/>
      <c r="F276" s="443"/>
      <c r="G276" s="443"/>
      <c r="H276" s="443"/>
      <c r="I276" s="443"/>
      <c r="J276" s="443"/>
      <c r="K276" s="443"/>
      <c r="L276" s="443"/>
      <c r="M276" s="443"/>
      <c r="N276" s="443"/>
      <c r="O276" s="259"/>
      <c r="R276" s="145"/>
      <c r="S276" s="145"/>
      <c r="T276" s="145"/>
      <c r="U276" s="145"/>
      <c r="V276" s="145"/>
      <c r="W276" s="145"/>
      <c r="X276" s="145"/>
      <c r="Y276" s="145"/>
      <c r="Z276" s="145"/>
      <c r="AA276" s="145"/>
      <c r="AB276" s="145"/>
      <c r="AC276" s="145"/>
      <c r="AD276" s="145"/>
      <c r="AE276" s="145"/>
      <c r="AF276" s="145"/>
      <c r="AG276" s="145"/>
      <c r="AH276" s="145"/>
    </row>
    <row r="277" spans="3:34" s="117" customFormat="1" ht="15.75" x14ac:dyDescent="0.3">
      <c r="C277" s="443" t="s">
        <v>286</v>
      </c>
      <c r="D277" s="443"/>
      <c r="E277" s="443"/>
      <c r="F277" s="443"/>
      <c r="G277" s="443"/>
      <c r="H277" s="443"/>
      <c r="I277" s="443"/>
      <c r="J277" s="443"/>
      <c r="K277" s="443"/>
      <c r="L277" s="443"/>
      <c r="M277" s="443"/>
      <c r="N277" s="443"/>
      <c r="O277" s="259"/>
      <c r="R277" s="145"/>
      <c r="S277" s="145"/>
      <c r="T277" s="145"/>
      <c r="U277" s="145"/>
      <c r="V277" s="145"/>
      <c r="W277" s="145"/>
      <c r="X277" s="145"/>
      <c r="Y277" s="145"/>
      <c r="Z277" s="145"/>
      <c r="AA277" s="145"/>
      <c r="AB277" s="145"/>
      <c r="AC277" s="145"/>
      <c r="AD277" s="145"/>
      <c r="AE277" s="145"/>
      <c r="AF277" s="145"/>
      <c r="AG277" s="145"/>
      <c r="AH277" s="145"/>
    </row>
    <row r="278" spans="3:34" s="117" customFormat="1" ht="15.75" x14ac:dyDescent="0.3">
      <c r="C278" s="443" t="s">
        <v>288</v>
      </c>
      <c r="D278" s="443"/>
      <c r="E278" s="443"/>
      <c r="F278" s="443"/>
      <c r="G278" s="443"/>
      <c r="H278" s="443"/>
      <c r="I278" s="443"/>
      <c r="J278" s="443"/>
      <c r="K278" s="443"/>
      <c r="L278" s="443"/>
      <c r="M278" s="443"/>
      <c r="N278" s="443"/>
      <c r="O278" s="259"/>
      <c r="R278" s="145"/>
      <c r="S278" s="145"/>
      <c r="T278" s="145"/>
      <c r="U278" s="145"/>
      <c r="V278" s="145"/>
      <c r="W278" s="145"/>
      <c r="X278" s="145"/>
      <c r="Y278" s="145"/>
      <c r="Z278" s="145"/>
      <c r="AA278" s="145"/>
      <c r="AB278" s="145"/>
      <c r="AC278" s="145"/>
      <c r="AD278" s="145"/>
      <c r="AE278" s="145"/>
      <c r="AF278" s="145"/>
      <c r="AG278" s="145"/>
      <c r="AH278" s="145"/>
    </row>
    <row r="279" spans="3:34" s="117" customFormat="1" ht="15.75" x14ac:dyDescent="0.3">
      <c r="C279" s="443" t="s">
        <v>293</v>
      </c>
      <c r="D279" s="443"/>
      <c r="E279" s="443"/>
      <c r="F279" s="443"/>
      <c r="G279" s="443"/>
      <c r="H279" s="443"/>
      <c r="I279" s="443"/>
      <c r="J279" s="443"/>
      <c r="K279" s="443"/>
      <c r="L279" s="443"/>
      <c r="M279" s="443"/>
      <c r="N279" s="443"/>
      <c r="O279" s="259"/>
      <c r="R279" s="145"/>
      <c r="S279" s="145"/>
      <c r="T279" s="145"/>
      <c r="U279" s="145"/>
      <c r="V279" s="145"/>
      <c r="W279" s="145"/>
      <c r="X279" s="145"/>
      <c r="Y279" s="145"/>
      <c r="Z279" s="145"/>
      <c r="AA279" s="145"/>
      <c r="AB279" s="145"/>
      <c r="AC279" s="145"/>
      <c r="AD279" s="145"/>
      <c r="AE279" s="145"/>
      <c r="AF279" s="145"/>
      <c r="AG279" s="145"/>
      <c r="AH279" s="145"/>
    </row>
    <row r="280" spans="3:34" s="117" customFormat="1" ht="15.75" x14ac:dyDescent="0.3">
      <c r="C280" s="443" t="s">
        <v>295</v>
      </c>
      <c r="D280" s="443"/>
      <c r="E280" s="443"/>
      <c r="F280" s="443"/>
      <c r="G280" s="443"/>
      <c r="H280" s="443"/>
      <c r="I280" s="443"/>
      <c r="J280" s="443"/>
      <c r="K280" s="443"/>
      <c r="L280" s="443"/>
      <c r="M280" s="443"/>
      <c r="N280" s="443"/>
      <c r="O280" s="259"/>
      <c r="R280" s="145"/>
      <c r="S280" s="145"/>
      <c r="T280" s="145"/>
      <c r="U280" s="145"/>
      <c r="V280" s="145"/>
      <c r="W280" s="145"/>
      <c r="X280" s="145"/>
      <c r="Y280" s="145"/>
      <c r="Z280" s="145"/>
      <c r="AA280" s="145"/>
      <c r="AB280" s="145"/>
      <c r="AC280" s="145"/>
      <c r="AD280" s="145"/>
      <c r="AE280" s="145"/>
      <c r="AF280" s="145"/>
      <c r="AG280" s="145"/>
      <c r="AH280" s="145"/>
    </row>
    <row r="281" spans="3:34" s="117" customFormat="1" ht="15.75" x14ac:dyDescent="0.3">
      <c r="C281" s="443" t="s">
        <v>296</v>
      </c>
      <c r="D281" s="443"/>
      <c r="E281" s="443"/>
      <c r="F281" s="443"/>
      <c r="G281" s="443"/>
      <c r="H281" s="443"/>
      <c r="I281" s="443"/>
      <c r="J281" s="443"/>
      <c r="K281" s="443"/>
      <c r="L281" s="443"/>
      <c r="M281" s="443"/>
      <c r="N281" s="443"/>
      <c r="O281" s="259"/>
      <c r="R281" s="145"/>
      <c r="S281" s="145"/>
      <c r="T281" s="145"/>
      <c r="U281" s="145"/>
      <c r="V281" s="145"/>
      <c r="W281" s="145"/>
      <c r="X281" s="145"/>
      <c r="Y281" s="145"/>
      <c r="Z281" s="145"/>
      <c r="AA281" s="145"/>
      <c r="AB281" s="145"/>
      <c r="AC281" s="145"/>
      <c r="AD281" s="145"/>
      <c r="AE281" s="145"/>
      <c r="AF281" s="145"/>
      <c r="AG281" s="145"/>
      <c r="AH281" s="145"/>
    </row>
    <row r="282" spans="3:34" s="117" customFormat="1" ht="15.75" x14ac:dyDescent="0.3">
      <c r="C282" s="443"/>
      <c r="D282" s="443"/>
      <c r="E282" s="443"/>
      <c r="F282" s="443"/>
      <c r="G282" s="443"/>
      <c r="H282" s="443"/>
      <c r="I282" s="443"/>
      <c r="J282" s="443"/>
      <c r="K282" s="443"/>
      <c r="L282" s="443"/>
      <c r="M282" s="443"/>
      <c r="N282" s="443"/>
      <c r="O282" s="259"/>
      <c r="R282" s="145"/>
      <c r="S282" s="145"/>
      <c r="T282" s="145"/>
      <c r="U282" s="145"/>
      <c r="V282" s="145"/>
      <c r="W282" s="145"/>
      <c r="X282" s="145"/>
      <c r="Y282" s="145"/>
      <c r="Z282" s="145"/>
      <c r="AA282" s="145"/>
      <c r="AB282" s="145"/>
      <c r="AC282" s="145"/>
      <c r="AD282" s="145"/>
      <c r="AE282" s="145"/>
      <c r="AF282" s="145"/>
      <c r="AG282" s="145"/>
      <c r="AH282" s="145"/>
    </row>
    <row r="283" spans="3:34" s="117" customFormat="1" ht="16.5" customHeight="1" thickBot="1" x14ac:dyDescent="0.35">
      <c r="C283" s="442"/>
      <c r="D283" s="442"/>
      <c r="E283" s="442"/>
      <c r="F283" s="442"/>
      <c r="G283" s="442"/>
      <c r="H283" s="442"/>
      <c r="I283" s="442"/>
      <c r="J283" s="442"/>
      <c r="K283" s="442"/>
      <c r="L283" s="442"/>
      <c r="M283" s="442"/>
      <c r="N283" s="442"/>
      <c r="O283" s="257"/>
      <c r="R283" s="145"/>
      <c r="S283" s="145"/>
      <c r="T283" s="145"/>
      <c r="U283" s="145"/>
      <c r="V283" s="145"/>
      <c r="W283" s="145"/>
      <c r="X283" s="145"/>
      <c r="Y283" s="145"/>
      <c r="Z283" s="145"/>
      <c r="AA283" s="145"/>
      <c r="AB283" s="145"/>
      <c r="AC283" s="145"/>
      <c r="AD283" s="145"/>
      <c r="AE283" s="145"/>
      <c r="AF283" s="145"/>
      <c r="AG283" s="145"/>
      <c r="AH283" s="145"/>
    </row>
    <row r="284" spans="3:34" s="117" customFormat="1" ht="15.75" x14ac:dyDescent="0.3">
      <c r="C284" s="428"/>
      <c r="D284" s="428"/>
      <c r="E284" s="428"/>
      <c r="F284" s="428"/>
      <c r="G284" s="428"/>
      <c r="H284" s="428"/>
      <c r="I284" s="428"/>
      <c r="J284" s="428"/>
      <c r="K284" s="428"/>
      <c r="L284" s="428"/>
      <c r="M284" s="428"/>
      <c r="N284" s="428"/>
      <c r="O284" s="257"/>
      <c r="R284" s="145"/>
      <c r="S284" s="145"/>
      <c r="T284" s="145"/>
      <c r="U284" s="145"/>
      <c r="V284" s="145"/>
      <c r="W284" s="145"/>
      <c r="X284" s="145"/>
      <c r="Y284" s="145"/>
      <c r="Z284" s="145"/>
      <c r="AA284" s="145"/>
      <c r="AB284" s="145"/>
      <c r="AC284" s="145"/>
      <c r="AD284" s="145"/>
      <c r="AE284" s="145"/>
      <c r="AF284" s="145"/>
      <c r="AG284" s="145"/>
      <c r="AH284" s="145"/>
    </row>
    <row r="285" spans="3:34" s="117" customFormat="1" ht="16.5" thickBot="1" x14ac:dyDescent="0.35">
      <c r="C285" s="420" t="s">
        <v>81</v>
      </c>
      <c r="D285" s="421"/>
      <c r="E285" s="421"/>
      <c r="F285" s="421"/>
      <c r="G285" s="421"/>
      <c r="H285" s="421"/>
      <c r="I285" s="421"/>
      <c r="J285" s="421"/>
      <c r="K285" s="421"/>
      <c r="L285" s="421"/>
      <c r="M285" s="421"/>
      <c r="N285" s="421"/>
      <c r="O285" s="253"/>
      <c r="R285" s="145"/>
      <c r="S285" s="145"/>
      <c r="T285" s="145"/>
      <c r="U285" s="145"/>
      <c r="V285" s="145"/>
      <c r="W285" s="145"/>
      <c r="X285" s="145"/>
      <c r="Y285" s="145"/>
      <c r="Z285" s="145"/>
      <c r="AA285" s="145"/>
      <c r="AB285" s="145"/>
      <c r="AC285" s="145"/>
      <c r="AD285" s="145"/>
      <c r="AE285" s="145"/>
      <c r="AF285" s="145"/>
      <c r="AG285" s="145"/>
      <c r="AH285" s="145"/>
    </row>
    <row r="286" spans="3:34" s="117" customFormat="1" ht="15.75" x14ac:dyDescent="0.3">
      <c r="C286" s="422" t="s">
        <v>82</v>
      </c>
      <c r="D286" s="423"/>
      <c r="E286" s="423"/>
      <c r="F286" s="423"/>
      <c r="G286" s="423"/>
      <c r="H286" s="423"/>
      <c r="I286" s="423"/>
      <c r="J286" s="423"/>
      <c r="K286" s="423"/>
      <c r="L286" s="423"/>
      <c r="M286" s="423"/>
      <c r="N286" s="423"/>
      <c r="O286" s="253"/>
      <c r="R286" s="145"/>
      <c r="S286" s="145"/>
      <c r="T286" s="145"/>
      <c r="U286" s="145"/>
      <c r="V286" s="145"/>
      <c r="W286" s="145"/>
      <c r="X286" s="145"/>
      <c r="Y286" s="145"/>
      <c r="Z286" s="145"/>
      <c r="AA286" s="145"/>
      <c r="AB286" s="145"/>
      <c r="AC286" s="145"/>
      <c r="AD286" s="145"/>
      <c r="AE286" s="145"/>
      <c r="AF286" s="145"/>
      <c r="AG286" s="145"/>
      <c r="AH286" s="145"/>
    </row>
    <row r="287" spans="3:34" s="117" customFormat="1" ht="16.5" thickBot="1" x14ac:dyDescent="0.35">
      <c r="C287" s="429"/>
      <c r="D287" s="429"/>
      <c r="E287" s="429"/>
      <c r="F287" s="429"/>
      <c r="G287" s="429"/>
      <c r="H287" s="429"/>
      <c r="I287" s="429"/>
      <c r="J287" s="429"/>
      <c r="K287" s="429"/>
      <c r="L287" s="429"/>
      <c r="M287" s="429"/>
      <c r="N287" s="429"/>
      <c r="O287" s="257"/>
      <c r="R287" s="145"/>
      <c r="S287" s="145"/>
      <c r="T287" s="145"/>
      <c r="U287" s="145"/>
      <c r="V287" s="145"/>
      <c r="W287" s="145"/>
      <c r="X287" s="145"/>
      <c r="Y287" s="145"/>
      <c r="Z287" s="145"/>
      <c r="AA287" s="145"/>
      <c r="AB287" s="145"/>
      <c r="AC287" s="145"/>
      <c r="AD287" s="145"/>
      <c r="AE287" s="145"/>
      <c r="AF287" s="145"/>
      <c r="AG287" s="145"/>
      <c r="AH287" s="145"/>
    </row>
    <row r="288" spans="3:34" s="117" customFormat="1" ht="15.75" x14ac:dyDescent="0.3">
      <c r="C288" s="378" t="s">
        <v>18</v>
      </c>
      <c r="D288" s="378"/>
      <c r="E288" s="378"/>
      <c r="F288" s="378"/>
      <c r="G288" s="378"/>
      <c r="H288" s="378"/>
      <c r="I288" s="378"/>
      <c r="J288" s="378"/>
      <c r="K288" s="378"/>
      <c r="L288" s="378"/>
      <c r="M288" s="378"/>
      <c r="N288" s="378"/>
      <c r="O288" s="248"/>
      <c r="R288" s="145"/>
      <c r="S288" s="145"/>
      <c r="T288" s="145"/>
      <c r="U288" s="145"/>
      <c r="V288" s="145"/>
      <c r="W288" s="145"/>
      <c r="X288" s="145"/>
      <c r="Y288" s="145"/>
      <c r="Z288" s="145"/>
      <c r="AA288" s="145"/>
      <c r="AB288" s="145"/>
      <c r="AC288" s="145"/>
      <c r="AD288" s="145"/>
      <c r="AE288" s="145"/>
      <c r="AF288" s="145"/>
      <c r="AG288" s="145"/>
      <c r="AH288" s="145"/>
    </row>
    <row r="289" spans="3:34" s="117" customFormat="1" ht="15.75" customHeight="1" x14ac:dyDescent="0.3">
      <c r="C289" s="373" t="s">
        <v>19</v>
      </c>
      <c r="D289" s="373"/>
      <c r="E289" s="373"/>
      <c r="F289" s="373"/>
      <c r="G289" s="373"/>
      <c r="H289" s="373"/>
      <c r="I289" s="373"/>
      <c r="J289" s="373"/>
      <c r="K289" s="373"/>
      <c r="L289" s="373"/>
      <c r="M289" s="373"/>
      <c r="N289" s="373"/>
      <c r="O289" s="245"/>
      <c r="R289" s="145"/>
      <c r="S289" s="145"/>
      <c r="T289" s="145"/>
      <c r="U289" s="145"/>
      <c r="V289" s="145"/>
      <c r="W289" s="145"/>
      <c r="X289" s="145"/>
      <c r="Y289" s="145"/>
      <c r="Z289" s="145"/>
      <c r="AA289" s="145"/>
      <c r="AB289" s="145"/>
      <c r="AC289" s="145"/>
      <c r="AD289" s="145"/>
      <c r="AE289" s="145"/>
      <c r="AF289" s="145"/>
      <c r="AG289" s="145"/>
      <c r="AH289" s="145"/>
    </row>
    <row r="290" spans="3:34" s="117" customFormat="1" ht="15.75" x14ac:dyDescent="0.3">
      <c r="C290" s="378" t="s">
        <v>523</v>
      </c>
      <c r="D290" s="378"/>
      <c r="E290" s="378"/>
      <c r="F290" s="378"/>
      <c r="G290" s="378"/>
      <c r="H290" s="378"/>
      <c r="I290" s="378"/>
      <c r="J290" s="378"/>
      <c r="K290" s="378"/>
      <c r="L290" s="378"/>
      <c r="M290" s="378"/>
      <c r="N290" s="378"/>
      <c r="O290" s="248"/>
      <c r="R290" s="145"/>
      <c r="S290" s="145"/>
      <c r="T290" s="145"/>
      <c r="U290" s="145"/>
      <c r="V290" s="145"/>
      <c r="W290" s="145"/>
      <c r="X290" s="145"/>
      <c r="Y290" s="145"/>
      <c r="Z290" s="145"/>
      <c r="AA290" s="145"/>
      <c r="AB290" s="145"/>
      <c r="AC290" s="145"/>
      <c r="AD290" s="145"/>
      <c r="AE290" s="145"/>
      <c r="AF290" s="145"/>
      <c r="AG290" s="145"/>
      <c r="AH290" s="145"/>
    </row>
    <row r="293" spans="3:34" x14ac:dyDescent="0.25">
      <c r="C293" s="242"/>
      <c r="D293" s="242"/>
      <c r="E293" s="242"/>
      <c r="F293" s="242"/>
      <c r="G293" s="242"/>
      <c r="H293" s="242"/>
      <c r="I293" s="242"/>
      <c r="J293" s="144"/>
      <c r="K293" s="242"/>
      <c r="L293" s="242"/>
      <c r="M293" s="242"/>
      <c r="N293" s="242"/>
      <c r="P293" s="242"/>
      <c r="Q293" s="242"/>
      <c r="R293" s="260"/>
      <c r="S293" s="260"/>
      <c r="T293" s="260"/>
      <c r="U293" s="260"/>
      <c r="V293" s="260"/>
      <c r="W293" s="260"/>
      <c r="X293" s="260"/>
      <c r="Y293" s="260"/>
      <c r="Z293" s="260"/>
      <c r="AA293" s="260"/>
      <c r="AB293" s="260"/>
      <c r="AC293" s="260"/>
      <c r="AD293" s="260"/>
      <c r="AE293" s="260"/>
      <c r="AF293" s="260"/>
      <c r="AG293" s="260"/>
      <c r="AH293" s="260"/>
    </row>
    <row r="294" spans="3:34" x14ac:dyDescent="0.25">
      <c r="C294" s="242"/>
      <c r="D294" s="242"/>
      <c r="E294" s="242"/>
      <c r="F294" s="242"/>
      <c r="G294" s="242"/>
      <c r="H294" s="242"/>
      <c r="I294" s="242"/>
      <c r="J294" s="144"/>
      <c r="K294" s="142"/>
      <c r="L294" s="242"/>
      <c r="M294" s="242"/>
      <c r="N294" s="242"/>
      <c r="P294" s="242"/>
      <c r="Q294" s="242"/>
      <c r="R294" s="260"/>
      <c r="S294" s="260"/>
      <c r="T294" s="260"/>
      <c r="U294" s="260"/>
      <c r="V294" s="260"/>
      <c r="W294" s="260"/>
      <c r="X294" s="260"/>
      <c r="Y294" s="260"/>
      <c r="Z294" s="260"/>
      <c r="AA294" s="260"/>
      <c r="AB294" s="260"/>
      <c r="AC294" s="260"/>
      <c r="AD294" s="260"/>
      <c r="AE294" s="260"/>
      <c r="AF294" s="260"/>
      <c r="AG294" s="260"/>
      <c r="AH294" s="260"/>
    </row>
    <row r="296" spans="3:34" x14ac:dyDescent="0.25">
      <c r="C296" s="242"/>
      <c r="D296" s="242"/>
      <c r="E296" s="242"/>
      <c r="F296" s="242"/>
      <c r="G296" s="242"/>
      <c r="H296" s="242"/>
      <c r="I296" s="242"/>
      <c r="J296" s="143"/>
      <c r="K296" s="142"/>
      <c r="L296" s="242"/>
      <c r="M296" s="242"/>
      <c r="N296" s="242"/>
      <c r="P296" s="242"/>
      <c r="Q296" s="242"/>
      <c r="R296" s="260"/>
      <c r="S296" s="260"/>
      <c r="T296" s="260"/>
      <c r="U296" s="260"/>
      <c r="V296" s="260"/>
      <c r="W296" s="260"/>
      <c r="X296" s="260"/>
      <c r="Y296" s="260"/>
      <c r="Z296" s="260"/>
      <c r="AA296" s="260"/>
      <c r="AB296" s="260"/>
      <c r="AC296" s="260"/>
      <c r="AD296" s="260"/>
      <c r="AE296" s="260"/>
      <c r="AF296" s="260"/>
      <c r="AG296" s="260"/>
      <c r="AH296" s="260"/>
    </row>
  </sheetData>
  <protectedRanges>
    <protectedRange sqref="C269:D272 H15:H268 F272:G272 F269:H271 B15:D268" name="Government revenues_1"/>
    <protectedRange sqref="I270:I272 I15:I268" name="Government revenues_2"/>
  </protectedRanges>
  <mergeCells count="28">
    <mergeCell ref="C7:N7"/>
    <mergeCell ref="C8:N8"/>
    <mergeCell ref="C9:N9"/>
    <mergeCell ref="C281:N281"/>
    <mergeCell ref="C282:N282"/>
    <mergeCell ref="C10:N10"/>
    <mergeCell ref="C11:N11"/>
    <mergeCell ref="C274:N274"/>
    <mergeCell ref="C275:N275"/>
    <mergeCell ref="C276:N276"/>
    <mergeCell ref="C2:N2"/>
    <mergeCell ref="C3:N3"/>
    <mergeCell ref="C4:N4"/>
    <mergeCell ref="C5:N5"/>
    <mergeCell ref="C6:N6"/>
    <mergeCell ref="C290:N290"/>
    <mergeCell ref="B13:N13"/>
    <mergeCell ref="C284:N284"/>
    <mergeCell ref="C285:N285"/>
    <mergeCell ref="C286:N286"/>
    <mergeCell ref="C287:N287"/>
    <mergeCell ref="C288:N288"/>
    <mergeCell ref="C289:N289"/>
    <mergeCell ref="C283:N283"/>
    <mergeCell ref="C277:N277"/>
    <mergeCell ref="C278:N278"/>
    <mergeCell ref="C279:N279"/>
    <mergeCell ref="C280:N280"/>
  </mergeCells>
  <hyperlinks>
    <hyperlink ref="B13" r:id="rId1" location="r4-1" display="EITI Requirement 4.1" xr:uid="{00000000-0004-0000-0E00-000000000000}"/>
    <hyperlink ref="C286:G286" r:id="rId2" display="Give us your feedback or report a conflict in the data! Write to us at  data@eiti.org" xr:uid="{00000000-0004-0000-0E00-000001000000}"/>
    <hyperlink ref="C285:G285" r:id="rId3" display="For the latest version of Summary data templates, see  https://eiti.org/summary-data-template" xr:uid="{00000000-0004-0000-0E00-000002000000}"/>
  </hyperlinks>
  <pageMargins left="0.7" right="0.7" top="0.75" bottom="0.75" header="0.3" footer="0.3"/>
  <pageSetup paperSize="9" orientation="portrait" r:id="rId4"/>
  <tableParts count="1">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S29"/>
  <sheetViews>
    <sheetView zoomScale="80" zoomScaleNormal="80" workbookViewId="0">
      <selection activeCell="A8" sqref="A8"/>
    </sheetView>
  </sheetViews>
  <sheetFormatPr defaultColWidth="10.5" defaultRowHeight="15.75" x14ac:dyDescent="0.25"/>
  <cols>
    <col min="1" max="1" width="14.875" customWidth="1"/>
    <col min="2" max="2" width="50.5" style="346" customWidth="1"/>
    <col min="3" max="3" width="2.5" customWidth="1"/>
    <col min="4" max="4" width="24" customWidth="1"/>
    <col min="5" max="5" width="2.5" customWidth="1"/>
    <col min="6" max="6" width="24" customWidth="1"/>
    <col min="7" max="7" width="2.5" customWidth="1"/>
    <col min="8" max="8" width="24" customWidth="1"/>
    <col min="9" max="9" width="2.5" customWidth="1"/>
    <col min="10" max="10" width="39.5" customWidth="1"/>
    <col min="11" max="11" width="2.5"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311</v>
      </c>
    </row>
    <row r="3" spans="1:19" s="34" customFormat="1" ht="126" x14ac:dyDescent="0.25">
      <c r="A3" s="249" t="s">
        <v>312</v>
      </c>
      <c r="B3" s="53" t="s">
        <v>313</v>
      </c>
      <c r="D3" s="10" t="s">
        <v>495</v>
      </c>
      <c r="F3" s="54"/>
      <c r="H3" s="54"/>
      <c r="J3" s="45"/>
      <c r="L3" s="33"/>
      <c r="N3" s="33"/>
      <c r="P3" s="33"/>
      <c r="R3" s="33"/>
    </row>
    <row r="4" spans="1:19" s="32" customFormat="1" ht="19.5" x14ac:dyDescent="0.25">
      <c r="A4" s="52"/>
      <c r="B4" s="43"/>
      <c r="D4" s="43"/>
      <c r="F4" s="43"/>
      <c r="H4" s="43"/>
      <c r="J4" s="44"/>
      <c r="L4" s="44"/>
    </row>
    <row r="5" spans="1:19" s="329" customFormat="1" ht="99" x14ac:dyDescent="0.25">
      <c r="A5" s="334"/>
      <c r="B5" s="328" t="s">
        <v>84</v>
      </c>
      <c r="D5" s="330" t="s">
        <v>85</v>
      </c>
      <c r="E5" s="331"/>
      <c r="F5" s="330" t="s">
        <v>86</v>
      </c>
      <c r="G5" s="331"/>
      <c r="H5" s="330" t="s">
        <v>87</v>
      </c>
      <c r="J5" s="332" t="s">
        <v>88</v>
      </c>
      <c r="K5" s="331"/>
      <c r="L5" s="332" t="s">
        <v>89</v>
      </c>
      <c r="M5" s="331"/>
      <c r="N5" s="332" t="s">
        <v>90</v>
      </c>
      <c r="O5" s="331"/>
      <c r="P5" s="332" t="s">
        <v>91</v>
      </c>
      <c r="Q5" s="331"/>
      <c r="R5" s="332" t="s">
        <v>92</v>
      </c>
      <c r="S5" s="331"/>
    </row>
    <row r="6" spans="1:19" s="32" customFormat="1" ht="19.5" x14ac:dyDescent="0.25">
      <c r="A6" s="52"/>
      <c r="B6" s="43"/>
      <c r="D6" s="43"/>
      <c r="F6" s="43"/>
      <c r="H6" s="43"/>
      <c r="J6" s="44"/>
      <c r="L6" s="44"/>
      <c r="N6" s="44"/>
      <c r="P6" s="44"/>
      <c r="R6" s="44"/>
    </row>
    <row r="7" spans="1:19" s="34" customFormat="1" ht="31.5" x14ac:dyDescent="0.25">
      <c r="A7" s="249" t="s">
        <v>108</v>
      </c>
      <c r="B7" s="53" t="s">
        <v>314</v>
      </c>
      <c r="D7" s="10" t="s">
        <v>50</v>
      </c>
      <c r="F7" s="54"/>
      <c r="H7" s="54"/>
      <c r="J7" s="45"/>
      <c r="K7" s="32"/>
      <c r="L7" s="33"/>
      <c r="M7" s="32"/>
      <c r="N7" s="33"/>
      <c r="O7" s="32"/>
      <c r="P7" s="33"/>
      <c r="R7" s="33"/>
    </row>
    <row r="8" spans="1:19" s="32" customFormat="1" ht="19.5" x14ac:dyDescent="0.25">
      <c r="A8" s="52"/>
      <c r="B8" s="43"/>
      <c r="D8" s="43"/>
      <c r="F8" s="43"/>
      <c r="H8" s="43"/>
      <c r="J8" s="44"/>
      <c r="L8" s="44"/>
      <c r="N8" s="44"/>
      <c r="P8" s="44"/>
      <c r="R8" s="44"/>
    </row>
    <row r="9" spans="1:19" s="32" customFormat="1" ht="47.25" x14ac:dyDescent="0.25">
      <c r="A9" s="52"/>
      <c r="B9" s="50" t="s">
        <v>315</v>
      </c>
      <c r="D9" s="10" t="s">
        <v>50</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94"/>
      <c r="L9" s="33"/>
      <c r="N9" s="33"/>
      <c r="P9" s="33"/>
      <c r="R9" s="33"/>
    </row>
    <row r="10" spans="1:19" s="9" customFormat="1" ht="47.25" x14ac:dyDescent="0.25">
      <c r="A10" s="14"/>
      <c r="B10" s="50" t="s">
        <v>316</v>
      </c>
      <c r="D10" s="10" t="s">
        <v>545</v>
      </c>
      <c r="F10" s="10" t="str">
        <f>IF(D10=[2]Lists!$K$4,"&lt; Input URL to data source &gt;",IF(D10=[2]Lists!$K$5,"&lt; Reference section in EITI Report or URL &gt;",IF(D10=[2]Lists!$K$6,"&lt; Reference evidence of non-applicability &gt;","")))</f>
        <v/>
      </c>
      <c r="G10" s="32"/>
      <c r="H10" s="10" t="s">
        <v>842</v>
      </c>
      <c r="I10" s="32"/>
      <c r="J10" s="395"/>
      <c r="K10" s="32"/>
      <c r="L10" s="33"/>
      <c r="M10" s="32"/>
      <c r="N10" s="33"/>
      <c r="O10" s="32"/>
      <c r="P10" s="33"/>
      <c r="Q10" s="32"/>
      <c r="R10" s="33"/>
      <c r="S10" s="32"/>
    </row>
    <row r="11" spans="1:19" s="9" customFormat="1" x14ac:dyDescent="0.25">
      <c r="A11" s="14"/>
      <c r="B11" s="51" t="s">
        <v>317</v>
      </c>
      <c r="D11" s="26"/>
      <c r="F11" s="26"/>
      <c r="G11" s="34"/>
      <c r="H11" s="26"/>
      <c r="I11" s="34"/>
      <c r="J11" s="395"/>
      <c r="K11" s="34"/>
      <c r="L11" s="33"/>
      <c r="M11" s="34"/>
      <c r="N11" s="33"/>
      <c r="O11" s="34"/>
      <c r="P11" s="33"/>
      <c r="Q11" s="34"/>
      <c r="R11" s="33"/>
      <c r="S11" s="34"/>
    </row>
    <row r="12" spans="1:19" s="9" customFormat="1" ht="19.5" x14ac:dyDescent="0.25">
      <c r="A12" s="14"/>
      <c r="B12" s="21" t="s">
        <v>196</v>
      </c>
      <c r="D12" s="361">
        <v>34877561</v>
      </c>
      <c r="F12" s="10"/>
      <c r="G12" s="32"/>
      <c r="H12" s="10" t="s">
        <v>570</v>
      </c>
      <c r="I12" s="32"/>
      <c r="J12" s="395"/>
      <c r="K12" s="32"/>
      <c r="L12" s="33"/>
      <c r="M12" s="32"/>
      <c r="N12" s="33"/>
      <c r="O12" s="32"/>
      <c r="P12" s="33"/>
      <c r="Q12" s="32"/>
      <c r="R12" s="33"/>
      <c r="S12" s="32"/>
    </row>
    <row r="13" spans="1:19" s="9" customFormat="1" x14ac:dyDescent="0.25">
      <c r="A13" s="14"/>
      <c r="B13" s="21" t="s">
        <v>197</v>
      </c>
      <c r="D13" s="10"/>
      <c r="F13" s="10"/>
      <c r="G13" s="34"/>
      <c r="H13" s="10"/>
      <c r="I13" s="34"/>
      <c r="J13" s="395"/>
      <c r="K13" s="34"/>
      <c r="L13" s="33"/>
      <c r="M13" s="34"/>
      <c r="N13" s="33"/>
      <c r="O13" s="34"/>
      <c r="P13" s="33"/>
      <c r="Q13" s="34"/>
      <c r="R13" s="33"/>
      <c r="S13" s="34"/>
    </row>
    <row r="14" spans="1:19" s="9" customFormat="1" ht="19.5" x14ac:dyDescent="0.25">
      <c r="A14" s="14"/>
      <c r="B14" s="21" t="s">
        <v>200</v>
      </c>
      <c r="D14" s="10"/>
      <c r="F14" s="10"/>
      <c r="G14" s="32"/>
      <c r="H14" s="10"/>
      <c r="I14" s="32"/>
      <c r="J14" s="395"/>
      <c r="K14" s="32"/>
      <c r="L14" s="33"/>
      <c r="M14" s="32"/>
      <c r="N14" s="33"/>
      <c r="O14" s="32"/>
      <c r="P14" s="33"/>
      <c r="Q14" s="32"/>
      <c r="R14" s="33"/>
      <c r="S14" s="32"/>
    </row>
    <row r="15" spans="1:19" s="9" customFormat="1" x14ac:dyDescent="0.25">
      <c r="A15" s="14"/>
      <c r="B15" s="51" t="s">
        <v>318</v>
      </c>
      <c r="D15" s="26"/>
      <c r="F15" s="26"/>
      <c r="G15" s="36"/>
      <c r="H15" s="26"/>
      <c r="I15" s="36"/>
      <c r="J15" s="395"/>
      <c r="K15" s="36"/>
      <c r="L15" s="33"/>
      <c r="M15" s="36"/>
      <c r="N15" s="33"/>
      <c r="O15" s="36"/>
      <c r="P15" s="33"/>
      <c r="Q15" s="36"/>
      <c r="R15" s="33"/>
      <c r="S15" s="36"/>
    </row>
    <row r="16" spans="1:19" s="9" customFormat="1" x14ac:dyDescent="0.25">
      <c r="A16" s="14"/>
      <c r="B16" s="21" t="s">
        <v>196</v>
      </c>
      <c r="D16" s="361">
        <v>25054693</v>
      </c>
      <c r="F16" s="10"/>
      <c r="G16" s="36"/>
      <c r="H16" s="10" t="s">
        <v>570</v>
      </c>
      <c r="I16" s="36"/>
      <c r="J16" s="395"/>
      <c r="K16" s="36"/>
      <c r="L16" s="33"/>
      <c r="M16" s="36"/>
      <c r="N16" s="33"/>
      <c r="O16" s="36"/>
      <c r="P16" s="33"/>
      <c r="Q16" s="36"/>
      <c r="R16" s="33"/>
      <c r="S16" s="36"/>
    </row>
    <row r="17" spans="1:19" s="9" customFormat="1" x14ac:dyDescent="0.25">
      <c r="A17" s="14"/>
      <c r="B17" s="21" t="str">
        <f>LEFT(B16,SEARCH(",",B16))&amp;" value"</f>
        <v>Pétrole brut (2709), value</v>
      </c>
      <c r="D17" s="361">
        <v>1608110050</v>
      </c>
      <c r="F17" s="10"/>
      <c r="G17" s="36"/>
      <c r="H17" s="10" t="s">
        <v>280</v>
      </c>
      <c r="I17" s="36"/>
      <c r="J17" s="395"/>
      <c r="K17" s="36"/>
      <c r="L17" s="33"/>
      <c r="M17" s="36"/>
      <c r="N17" s="33"/>
      <c r="O17" s="36"/>
      <c r="P17" s="33"/>
      <c r="Q17" s="36"/>
      <c r="R17" s="33"/>
      <c r="S17" s="36"/>
    </row>
    <row r="18" spans="1:19" s="9" customFormat="1" x14ac:dyDescent="0.25">
      <c r="A18" s="14"/>
      <c r="B18" s="21" t="s">
        <v>197</v>
      </c>
      <c r="D18" s="10"/>
      <c r="F18" s="10"/>
      <c r="G18" s="36"/>
      <c r="H18" s="10"/>
      <c r="I18" s="36"/>
      <c r="J18" s="395"/>
      <c r="K18" s="36"/>
      <c r="L18" s="33"/>
      <c r="M18" s="36"/>
      <c r="N18" s="33"/>
      <c r="O18" s="36"/>
      <c r="P18" s="33"/>
      <c r="Q18" s="36"/>
      <c r="R18" s="33"/>
      <c r="S18" s="36"/>
    </row>
    <row r="19" spans="1:19" s="9" customFormat="1" x14ac:dyDescent="0.25">
      <c r="A19" s="14"/>
      <c r="B19" s="21" t="str">
        <f>LEFT(B18,SEARCH(",",B18))&amp;" value"</f>
        <v>Gaz naturel (2711), value</v>
      </c>
      <c r="D19" s="10"/>
      <c r="F19" s="10"/>
      <c r="G19" s="36"/>
      <c r="H19" s="10"/>
      <c r="I19" s="36"/>
      <c r="J19" s="395"/>
      <c r="K19" s="36"/>
      <c r="L19" s="33"/>
      <c r="M19" s="36"/>
      <c r="N19" s="33"/>
      <c r="O19" s="36"/>
      <c r="P19" s="33"/>
      <c r="Q19" s="36"/>
      <c r="R19" s="33"/>
      <c r="S19" s="36"/>
    </row>
    <row r="20" spans="1:19" s="9" customFormat="1" x14ac:dyDescent="0.25">
      <c r="A20" s="14"/>
      <c r="B20" s="21" t="s">
        <v>200</v>
      </c>
      <c r="D20" s="10"/>
      <c r="F20" s="10"/>
      <c r="G20" s="36"/>
      <c r="H20" s="10"/>
      <c r="I20" s="36"/>
      <c r="J20" s="395"/>
      <c r="K20" s="36"/>
      <c r="L20" s="33"/>
      <c r="M20" s="36"/>
      <c r="N20" s="33"/>
      <c r="O20" s="36"/>
      <c r="P20" s="33"/>
      <c r="Q20" s="36"/>
      <c r="R20" s="33"/>
      <c r="S20" s="36"/>
    </row>
    <row r="21" spans="1:19" s="9" customFormat="1" x14ac:dyDescent="0.25">
      <c r="A21" s="14"/>
      <c r="B21" s="21" t="str">
        <f>LEFT(B20,SEARCH(",",B20))&amp;" value"</f>
        <v>Ajoutez des matières premières ici, value</v>
      </c>
      <c r="D21" s="10"/>
      <c r="F21" s="10"/>
      <c r="G21" s="36"/>
      <c r="H21" s="10"/>
      <c r="I21" s="36"/>
      <c r="J21" s="395"/>
      <c r="K21" s="36"/>
      <c r="L21" s="33"/>
      <c r="M21" s="36"/>
      <c r="N21" s="33"/>
      <c r="O21" s="36"/>
      <c r="P21" s="33"/>
      <c r="Q21" s="36"/>
      <c r="R21" s="33"/>
      <c r="S21" s="36"/>
    </row>
    <row r="22" spans="1:19" s="9" customFormat="1" ht="63" x14ac:dyDescent="0.25">
      <c r="A22" s="14"/>
      <c r="B22" s="51" t="s">
        <v>319</v>
      </c>
      <c r="D22" s="10" t="s">
        <v>50</v>
      </c>
      <c r="E22" s="32"/>
      <c r="F22" s="10"/>
      <c r="G22" s="36"/>
      <c r="H22" s="10" t="s">
        <v>843</v>
      </c>
      <c r="I22" s="36"/>
      <c r="J22" s="395"/>
      <c r="K22" s="36"/>
      <c r="L22" s="33"/>
      <c r="M22" s="36"/>
      <c r="N22" s="33"/>
      <c r="O22" s="36"/>
      <c r="P22" s="33"/>
      <c r="Q22" s="36"/>
      <c r="R22" s="33"/>
      <c r="S22" s="36"/>
    </row>
    <row r="23" spans="1:19" s="9" customFormat="1" ht="47.25" x14ac:dyDescent="0.25">
      <c r="A23" s="14"/>
      <c r="B23" s="51" t="s">
        <v>320</v>
      </c>
      <c r="D23" s="10" t="s">
        <v>50</v>
      </c>
      <c r="E23" s="32"/>
      <c r="F23" s="10"/>
      <c r="G23" s="36"/>
      <c r="H23" s="10" t="s">
        <v>662</v>
      </c>
      <c r="I23" s="36"/>
      <c r="J23" s="395"/>
      <c r="K23" s="36"/>
      <c r="L23" s="33"/>
      <c r="M23" s="36"/>
      <c r="N23" s="33"/>
      <c r="O23" s="36"/>
      <c r="P23" s="33"/>
      <c r="Q23" s="36"/>
      <c r="R23" s="33"/>
      <c r="S23" s="36"/>
    </row>
    <row r="24" spans="1:19" s="9" customFormat="1" ht="63" x14ac:dyDescent="0.25">
      <c r="A24" s="14"/>
      <c r="B24" s="51" t="s">
        <v>321</v>
      </c>
      <c r="D24" s="10" t="s">
        <v>50</v>
      </c>
      <c r="E24" s="32"/>
      <c r="F24" s="10"/>
      <c r="G24" s="36"/>
      <c r="H24" s="10" t="s">
        <v>662</v>
      </c>
      <c r="I24" s="36"/>
      <c r="J24" s="395"/>
      <c r="K24" s="36"/>
      <c r="L24" s="33"/>
      <c r="M24" s="36"/>
      <c r="N24" s="33"/>
      <c r="O24" s="36"/>
      <c r="P24" s="33"/>
      <c r="Q24" s="36"/>
      <c r="R24" s="33"/>
      <c r="S24" s="36"/>
    </row>
    <row r="25" spans="1:19" s="9" customFormat="1" ht="126" x14ac:dyDescent="0.25">
      <c r="A25" s="14"/>
      <c r="B25" s="51" t="s">
        <v>322</v>
      </c>
      <c r="D25" s="10" t="s">
        <v>663</v>
      </c>
      <c r="E25" s="32"/>
      <c r="F25" s="10"/>
      <c r="G25" s="36"/>
      <c r="H25" s="10" t="s">
        <v>844</v>
      </c>
      <c r="I25" s="36"/>
      <c r="J25" s="395"/>
      <c r="K25" s="36"/>
      <c r="L25" s="33"/>
      <c r="M25" s="36"/>
      <c r="N25" s="33"/>
      <c r="O25" s="36"/>
      <c r="P25" s="33"/>
      <c r="Q25" s="36"/>
      <c r="R25" s="33"/>
      <c r="S25" s="36"/>
    </row>
    <row r="26" spans="1:19" s="9" customFormat="1" ht="94.5" x14ac:dyDescent="0.25">
      <c r="A26" s="14"/>
      <c r="B26" s="51" t="s">
        <v>323</v>
      </c>
      <c r="D26" s="10" t="s">
        <v>663</v>
      </c>
      <c r="E26" s="32"/>
      <c r="F26" s="10"/>
      <c r="G26" s="36"/>
      <c r="H26" s="10" t="s">
        <v>844</v>
      </c>
      <c r="I26" s="36"/>
      <c r="J26" s="395"/>
      <c r="K26" s="36"/>
      <c r="L26" s="33"/>
      <c r="M26" s="36"/>
      <c r="N26" s="33"/>
      <c r="O26" s="36"/>
      <c r="P26" s="33"/>
      <c r="Q26" s="36"/>
      <c r="R26" s="33"/>
      <c r="S26" s="36"/>
    </row>
    <row r="27" spans="1:19" s="9" customFormat="1" ht="94.5" x14ac:dyDescent="0.25">
      <c r="A27" s="14"/>
      <c r="B27" s="51" t="s">
        <v>324</v>
      </c>
      <c r="D27" s="10" t="s">
        <v>50</v>
      </c>
      <c r="E27" s="32"/>
      <c r="F27" s="10"/>
      <c r="G27" s="36"/>
      <c r="H27" s="10" t="s">
        <v>845</v>
      </c>
      <c r="I27" s="36"/>
      <c r="J27" s="395"/>
      <c r="K27" s="36"/>
      <c r="L27" s="33"/>
      <c r="M27" s="36"/>
      <c r="N27" s="33"/>
      <c r="O27" s="36"/>
      <c r="P27" s="33"/>
      <c r="Q27" s="36"/>
      <c r="R27" s="33"/>
      <c r="S27" s="36"/>
    </row>
    <row r="28" spans="1:19" s="9" customFormat="1" ht="47.25" x14ac:dyDescent="0.25">
      <c r="A28" s="14"/>
      <c r="B28" s="51" t="s">
        <v>325</v>
      </c>
      <c r="D28" s="361">
        <v>624538611</v>
      </c>
      <c r="F28" s="10"/>
      <c r="G28" s="36"/>
      <c r="H28" s="10" t="s">
        <v>280</v>
      </c>
      <c r="I28" s="36"/>
      <c r="J28" s="396"/>
      <c r="K28" s="36"/>
      <c r="L28" s="33"/>
      <c r="M28" s="36"/>
      <c r="N28" s="33"/>
      <c r="O28" s="36"/>
      <c r="P28" s="33"/>
      <c r="Q28" s="36"/>
      <c r="R28" s="33"/>
      <c r="S28" s="36"/>
    </row>
    <row r="29" spans="1:19" s="11" customFormat="1" x14ac:dyDescent="0.25">
      <c r="A29" s="57"/>
      <c r="B29" s="59"/>
    </row>
  </sheetData>
  <mergeCells count="1">
    <mergeCell ref="J9:J28"/>
  </mergeCells>
  <pageMargins left="0.23622047244094491" right="0.23622047244094491" top="0.74803149606299213" bottom="0.74803149606299213" header="0.31496062992125984" footer="0.31496062992125984"/>
  <pageSetup paperSize="8"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S17"/>
  <sheetViews>
    <sheetView zoomScale="85" zoomScaleNormal="85" workbookViewId="0"/>
  </sheetViews>
  <sheetFormatPr defaultColWidth="10.5" defaultRowHeight="15.75" x14ac:dyDescent="0.25"/>
  <cols>
    <col min="1" max="1" width="17.375" customWidth="1"/>
    <col min="2" max="2" width="45.5" customWidth="1"/>
    <col min="3" max="3" width="3.375" customWidth="1"/>
    <col min="4" max="4" width="39.75" customWidth="1"/>
    <col min="5" max="5" width="3.375" customWidth="1"/>
    <col min="6" max="6" width="26" customWidth="1"/>
    <col min="7" max="7" width="3.375" customWidth="1"/>
    <col min="8" max="8" width="26" customWidth="1"/>
    <col min="9" max="9" width="3.3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326</v>
      </c>
    </row>
    <row r="3" spans="1:19" s="34" customFormat="1" ht="189" x14ac:dyDescent="0.25">
      <c r="A3" s="249" t="s">
        <v>327</v>
      </c>
      <c r="B3" s="53" t="s">
        <v>328</v>
      </c>
      <c r="D3" s="10" t="s">
        <v>495</v>
      </c>
      <c r="F3" s="54"/>
      <c r="H3" s="54"/>
      <c r="J3" s="45"/>
      <c r="L3" s="33"/>
      <c r="N3" s="33"/>
      <c r="P3" s="33"/>
      <c r="R3" s="33"/>
    </row>
    <row r="4" spans="1:19" s="32" customFormat="1" ht="19.5" x14ac:dyDescent="0.25">
      <c r="A4" s="52"/>
      <c r="B4" s="43"/>
      <c r="D4" s="43"/>
      <c r="F4" s="43"/>
      <c r="H4" s="43"/>
      <c r="J4" s="44"/>
      <c r="L4" s="44"/>
    </row>
    <row r="5" spans="1:19" s="329" customFormat="1" ht="99" x14ac:dyDescent="0.25">
      <c r="A5" s="334"/>
      <c r="B5" s="328" t="s">
        <v>84</v>
      </c>
      <c r="D5" s="330" t="s">
        <v>85</v>
      </c>
      <c r="E5" s="331"/>
      <c r="F5" s="330" t="s">
        <v>86</v>
      </c>
      <c r="G5" s="331"/>
      <c r="H5" s="330" t="s">
        <v>87</v>
      </c>
      <c r="J5" s="332" t="s">
        <v>88</v>
      </c>
      <c r="K5" s="331"/>
      <c r="L5" s="332" t="s">
        <v>89</v>
      </c>
      <c r="M5" s="331"/>
      <c r="N5" s="332" t="s">
        <v>90</v>
      </c>
      <c r="O5" s="331"/>
      <c r="P5" s="332" t="s">
        <v>91</v>
      </c>
      <c r="Q5" s="331"/>
      <c r="R5" s="332" t="s">
        <v>92</v>
      </c>
      <c r="S5" s="331"/>
    </row>
    <row r="6" spans="1:19" s="349" customFormat="1" ht="16.5" x14ac:dyDescent="0.25">
      <c r="A6" s="347"/>
      <c r="B6" s="348"/>
      <c r="D6" s="348"/>
      <c r="F6" s="348"/>
      <c r="H6" s="348"/>
      <c r="J6" s="350"/>
      <c r="L6" s="350"/>
      <c r="N6" s="350"/>
      <c r="P6" s="350"/>
      <c r="R6" s="350"/>
    </row>
    <row r="7" spans="1:19" s="34" customFormat="1" ht="31.5" x14ac:dyDescent="0.25">
      <c r="A7" s="249" t="s">
        <v>108</v>
      </c>
      <c r="B7" s="53" t="s">
        <v>329</v>
      </c>
      <c r="D7" s="10" t="s">
        <v>50</v>
      </c>
      <c r="F7" s="54"/>
      <c r="H7" s="54"/>
      <c r="J7" s="45"/>
      <c r="L7" s="33"/>
      <c r="N7" s="33"/>
      <c r="P7" s="33"/>
      <c r="R7" s="33"/>
    </row>
    <row r="8" spans="1:19" s="32" customFormat="1" ht="19.5" x14ac:dyDescent="0.25">
      <c r="A8" s="52"/>
      <c r="B8" s="43"/>
      <c r="D8" s="43"/>
      <c r="F8" s="43"/>
      <c r="H8" s="43"/>
      <c r="J8" s="44"/>
      <c r="L8" s="44"/>
      <c r="N8" s="44"/>
      <c r="P8" s="44"/>
      <c r="R8" s="44"/>
    </row>
    <row r="9" spans="1:19" s="9" customFormat="1" ht="31.5" x14ac:dyDescent="0.25">
      <c r="A9" s="14"/>
      <c r="B9" s="50" t="s">
        <v>330</v>
      </c>
      <c r="D9" s="10" t="s">
        <v>545</v>
      </c>
      <c r="F9" s="10" t="str">
        <f>IF(D9=[2]Lists!$K$4,"&lt; Input URL to data source &gt;",IF(D9=[2]Lists!$K$5,"&lt; Reference section in EITI Report or URL &gt;",IF(D9=[2]Lists!$K$6,"&lt; Reference evidence of non-applicability &gt;","")))</f>
        <v/>
      </c>
      <c r="G9" s="32"/>
      <c r="H9" s="10" t="s">
        <v>846</v>
      </c>
      <c r="I9" s="32"/>
      <c r="J9" s="394"/>
      <c r="K9" s="32"/>
      <c r="L9" s="33"/>
      <c r="M9" s="32"/>
      <c r="N9" s="33"/>
      <c r="O9" s="32"/>
      <c r="P9" s="33"/>
      <c r="Q9" s="32"/>
      <c r="R9" s="33"/>
      <c r="S9" s="32"/>
    </row>
    <row r="10" spans="1:19" s="9" customFormat="1" ht="47.25" x14ac:dyDescent="0.25">
      <c r="A10" s="14"/>
      <c r="B10" s="56" t="s">
        <v>331</v>
      </c>
      <c r="D10" s="10" t="s">
        <v>545</v>
      </c>
      <c r="F10" s="10"/>
      <c r="G10" s="32"/>
      <c r="H10" s="10" t="s">
        <v>846</v>
      </c>
      <c r="I10" s="32"/>
      <c r="J10" s="395"/>
      <c r="K10" s="32"/>
      <c r="L10" s="33"/>
      <c r="M10" s="32"/>
      <c r="N10" s="33"/>
      <c r="O10" s="32"/>
      <c r="P10" s="33"/>
      <c r="Q10" s="32"/>
      <c r="R10" s="33"/>
      <c r="S10" s="32"/>
    </row>
    <row r="11" spans="1:19" s="9" customFormat="1" ht="47.25" x14ac:dyDescent="0.25">
      <c r="A11" s="14"/>
      <c r="B11" s="56" t="s">
        <v>332</v>
      </c>
      <c r="D11" s="10" t="s">
        <v>545</v>
      </c>
      <c r="F11" s="10"/>
      <c r="G11" s="32"/>
      <c r="H11" s="10" t="s">
        <v>846</v>
      </c>
      <c r="I11" s="32"/>
      <c r="J11" s="395"/>
      <c r="K11" s="32"/>
      <c r="L11" s="33"/>
      <c r="M11" s="32"/>
      <c r="N11" s="33"/>
      <c r="O11" s="32"/>
      <c r="P11" s="33"/>
      <c r="Q11" s="32"/>
      <c r="R11" s="33"/>
      <c r="S11" s="32"/>
    </row>
    <row r="12" spans="1:19" s="9" customFormat="1" ht="63" x14ac:dyDescent="0.25">
      <c r="A12" s="14"/>
      <c r="B12" s="56" t="s">
        <v>333</v>
      </c>
      <c r="D12" s="361" t="s">
        <v>847</v>
      </c>
      <c r="F12" s="10" t="s">
        <v>664</v>
      </c>
      <c r="G12" s="32"/>
      <c r="H12" s="10" t="s">
        <v>665</v>
      </c>
      <c r="I12" s="32"/>
      <c r="J12" s="395"/>
      <c r="K12" s="32"/>
      <c r="L12" s="33"/>
      <c r="M12" s="32"/>
      <c r="N12" s="33"/>
      <c r="O12" s="32"/>
      <c r="P12" s="33"/>
      <c r="Q12" s="32"/>
      <c r="R12" s="33"/>
      <c r="S12" s="32"/>
    </row>
    <row r="13" spans="1:19" s="9" customFormat="1" ht="78.75" x14ac:dyDescent="0.25">
      <c r="A13" s="14"/>
      <c r="B13" s="56" t="s">
        <v>334</v>
      </c>
      <c r="D13" s="10" t="s">
        <v>545</v>
      </c>
      <c r="F13" s="10" t="str">
        <f>IF(D13=[2]Lists!$K$4,"&lt; Input URL to data source &gt;",IF(D13=[2]Lists!$K$5,"&lt; Reference section in EITI Report or URL &gt;",IF(D13=[2]Lists!$K$6,"&lt; Reference evidence of non-applicability &gt;","")))</f>
        <v/>
      </c>
      <c r="G13" s="32"/>
      <c r="H13" s="10" t="s">
        <v>846</v>
      </c>
      <c r="I13" s="32"/>
      <c r="J13" s="395"/>
      <c r="K13" s="32"/>
      <c r="L13" s="33"/>
      <c r="M13" s="32"/>
      <c r="N13" s="33"/>
      <c r="O13" s="32"/>
      <c r="P13" s="33"/>
      <c r="Q13" s="32"/>
      <c r="R13" s="33"/>
      <c r="S13" s="32"/>
    </row>
    <row r="14" spans="1:19" s="9" customFormat="1" ht="69" customHeight="1" x14ac:dyDescent="0.25">
      <c r="A14" s="14"/>
      <c r="B14" s="56" t="s">
        <v>335</v>
      </c>
      <c r="D14" s="361" t="s">
        <v>847</v>
      </c>
      <c r="F14" s="10"/>
      <c r="G14" s="32"/>
      <c r="H14" s="10" t="s">
        <v>846</v>
      </c>
      <c r="I14" s="32"/>
      <c r="J14" s="395"/>
      <c r="K14" s="32"/>
      <c r="L14" s="33"/>
      <c r="M14" s="32"/>
      <c r="N14" s="33"/>
      <c r="O14" s="32"/>
      <c r="P14" s="33"/>
      <c r="Q14" s="32"/>
      <c r="R14" s="33"/>
      <c r="S14" s="32"/>
    </row>
    <row r="15" spans="1:19" s="9" customFormat="1" ht="47.25" x14ac:dyDescent="0.25">
      <c r="A15" s="14"/>
      <c r="B15" s="56" t="s">
        <v>336</v>
      </c>
      <c r="D15" s="10" t="s">
        <v>545</v>
      </c>
      <c r="F15" s="10"/>
      <c r="G15" s="32"/>
      <c r="H15" s="10" t="s">
        <v>846</v>
      </c>
      <c r="I15" s="32"/>
      <c r="J15" s="395"/>
      <c r="K15" s="32"/>
      <c r="L15" s="33"/>
      <c r="M15" s="32"/>
      <c r="N15" s="33"/>
      <c r="O15" s="32"/>
      <c r="P15" s="33"/>
      <c r="Q15" s="32"/>
      <c r="R15" s="33"/>
      <c r="S15" s="32"/>
    </row>
    <row r="16" spans="1:19" s="70" customFormat="1" ht="78.75" x14ac:dyDescent="0.25">
      <c r="A16" s="69"/>
      <c r="B16" s="75" t="s">
        <v>337</v>
      </c>
      <c r="D16" s="10" t="s">
        <v>50</v>
      </c>
      <c r="F16" s="72"/>
      <c r="G16" s="71"/>
      <c r="H16" s="10" t="s">
        <v>845</v>
      </c>
      <c r="I16" s="71"/>
      <c r="J16" s="396"/>
      <c r="K16" s="71"/>
      <c r="L16" s="74"/>
      <c r="M16" s="71"/>
      <c r="N16" s="74"/>
      <c r="O16" s="71"/>
      <c r="P16" s="74"/>
      <c r="Q16" s="71"/>
      <c r="R16" s="74"/>
      <c r="S16" s="71"/>
    </row>
    <row r="17" spans="1:19" s="59" customFormat="1" ht="19.5" x14ac:dyDescent="0.25">
      <c r="A17" s="58"/>
      <c r="G17" s="46"/>
      <c r="I17" s="46"/>
      <c r="J17" s="12"/>
      <c r="K17" s="46"/>
      <c r="L17" s="12"/>
      <c r="M17" s="46"/>
      <c r="N17" s="12"/>
      <c r="O17" s="46"/>
      <c r="P17" s="12"/>
      <c r="Q17" s="46"/>
      <c r="R17" s="12"/>
      <c r="S17" s="46"/>
    </row>
  </sheetData>
  <mergeCells count="1">
    <mergeCell ref="J9:J16"/>
  </mergeCell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S14"/>
  <sheetViews>
    <sheetView zoomScale="80" zoomScaleNormal="80" workbookViewId="0">
      <selection activeCell="C5" sqref="C5"/>
    </sheetView>
  </sheetViews>
  <sheetFormatPr defaultColWidth="10.5" defaultRowHeight="15.75" x14ac:dyDescent="0.25"/>
  <cols>
    <col min="1" max="1" width="16.375" customWidth="1"/>
    <col min="2" max="2" width="42" customWidth="1"/>
    <col min="3" max="3" width="3.375" customWidth="1"/>
    <col min="4" max="4" width="35.375" customWidth="1"/>
    <col min="5" max="5" width="3.375" customWidth="1"/>
    <col min="6" max="6" width="21.625" customWidth="1"/>
    <col min="7" max="7" width="3.375" customWidth="1"/>
    <col min="8" max="8" width="23" customWidth="1"/>
    <col min="9" max="9" width="3.3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338</v>
      </c>
    </row>
    <row r="3" spans="1:19" s="34" customFormat="1" ht="141.75" x14ac:dyDescent="0.25">
      <c r="A3" s="249" t="s">
        <v>339</v>
      </c>
      <c r="B3" s="53" t="s">
        <v>340</v>
      </c>
      <c r="D3" s="10" t="s">
        <v>495</v>
      </c>
      <c r="F3" s="54"/>
      <c r="H3" s="54"/>
      <c r="J3" s="45"/>
      <c r="L3" s="33"/>
      <c r="N3" s="33"/>
      <c r="P3" s="33"/>
      <c r="R3" s="33"/>
    </row>
    <row r="4" spans="1:19" s="32" customFormat="1" ht="19.5" x14ac:dyDescent="0.25">
      <c r="A4" s="52"/>
      <c r="B4" s="43"/>
      <c r="D4" s="43"/>
      <c r="F4" s="43"/>
      <c r="H4" s="43"/>
      <c r="J4" s="44"/>
      <c r="L4" s="44"/>
    </row>
    <row r="5" spans="1:19" s="329" customFormat="1" ht="99" x14ac:dyDescent="0.25">
      <c r="A5" s="334"/>
      <c r="B5" s="328" t="s">
        <v>84</v>
      </c>
      <c r="D5" s="330" t="s">
        <v>85</v>
      </c>
      <c r="E5" s="331"/>
      <c r="F5" s="330" t="s">
        <v>86</v>
      </c>
      <c r="G5" s="331"/>
      <c r="H5" s="330" t="s">
        <v>87</v>
      </c>
      <c r="J5" s="332" t="s">
        <v>88</v>
      </c>
      <c r="K5" s="331"/>
      <c r="L5" s="332" t="s">
        <v>89</v>
      </c>
      <c r="M5" s="331"/>
      <c r="N5" s="332" t="s">
        <v>90</v>
      </c>
      <c r="O5" s="331"/>
      <c r="P5" s="332" t="s">
        <v>91</v>
      </c>
      <c r="Q5" s="331"/>
      <c r="R5" s="332" t="s">
        <v>92</v>
      </c>
      <c r="S5" s="331"/>
    </row>
    <row r="6" spans="1:19" s="32" customFormat="1" ht="19.5" x14ac:dyDescent="0.25">
      <c r="A6" s="52"/>
      <c r="B6" s="43"/>
      <c r="D6" s="43"/>
      <c r="F6" s="43"/>
      <c r="H6" s="43"/>
      <c r="J6" s="44"/>
      <c r="L6" s="44"/>
      <c r="N6" s="44"/>
      <c r="P6" s="44"/>
      <c r="R6" s="44"/>
    </row>
    <row r="7" spans="1:19" s="34" customFormat="1" ht="31.5" x14ac:dyDescent="0.25">
      <c r="A7" s="249" t="s">
        <v>108</v>
      </c>
      <c r="B7" s="53" t="s">
        <v>341</v>
      </c>
      <c r="D7" s="10" t="s">
        <v>663</v>
      </c>
      <c r="F7" s="54"/>
      <c r="H7" s="54"/>
      <c r="J7" s="45"/>
      <c r="L7" s="33"/>
      <c r="M7" s="32"/>
      <c r="N7" s="33"/>
      <c r="O7" s="32"/>
      <c r="P7" s="33"/>
      <c r="Q7" s="32"/>
      <c r="R7" s="33"/>
    </row>
    <row r="8" spans="1:19" s="32" customFormat="1" ht="19.5" x14ac:dyDescent="0.25">
      <c r="A8" s="52"/>
      <c r="B8" s="43"/>
      <c r="D8" s="43"/>
      <c r="F8" s="43"/>
      <c r="H8" s="43"/>
      <c r="J8" s="44"/>
      <c r="L8" s="44"/>
      <c r="N8" s="44"/>
      <c r="P8" s="44"/>
      <c r="R8" s="44"/>
    </row>
    <row r="9" spans="1:19" s="9" customFormat="1" ht="31.5" x14ac:dyDescent="0.25">
      <c r="A9" s="14"/>
      <c r="B9" s="50" t="s">
        <v>342</v>
      </c>
      <c r="D9" s="10"/>
      <c r="F9" s="10" t="str">
        <f>IF(D9=[2]Lists!$K$4,"&lt; Input URL to data source &gt;",IF(D9=[2]Lists!$K$5,"&lt; Reference section in EITI Report or URL &gt;",IF(D9=[2]Lists!$K$6,"&lt; Reference evidence of non-applicability &gt;","")))</f>
        <v/>
      </c>
      <c r="G9" s="32"/>
      <c r="H9" s="10"/>
      <c r="I9" s="32"/>
      <c r="J9" s="394"/>
      <c r="K9" s="32"/>
      <c r="L9" s="33"/>
      <c r="M9" s="32"/>
      <c r="N9" s="33"/>
      <c r="O9" s="32"/>
      <c r="P9" s="33"/>
      <c r="Q9" s="32"/>
      <c r="R9" s="33"/>
      <c r="S9" s="32"/>
    </row>
    <row r="10" spans="1:19" s="9" customFormat="1" ht="90.75" customHeight="1" x14ac:dyDescent="0.25">
      <c r="A10" s="14"/>
      <c r="B10" s="56" t="s">
        <v>343</v>
      </c>
      <c r="D10" s="10" t="s">
        <v>110</v>
      </c>
      <c r="F10" s="10"/>
      <c r="G10" s="34"/>
      <c r="H10" s="10"/>
      <c r="I10" s="34"/>
      <c r="J10" s="395"/>
      <c r="K10" s="34"/>
      <c r="L10" s="33"/>
      <c r="M10" s="34"/>
      <c r="N10" s="33"/>
      <c r="O10" s="34"/>
      <c r="P10" s="33"/>
      <c r="Q10" s="34"/>
      <c r="R10" s="33"/>
      <c r="S10" s="34"/>
    </row>
    <row r="11" spans="1:19" s="9" customFormat="1" ht="47.25" customHeight="1" x14ac:dyDescent="0.25">
      <c r="A11" s="14"/>
      <c r="B11" s="56" t="s">
        <v>344</v>
      </c>
      <c r="D11" s="10" t="s">
        <v>65</v>
      </c>
      <c r="F11" s="10" t="s">
        <v>280</v>
      </c>
      <c r="G11" s="34"/>
      <c r="H11" s="10" t="s">
        <v>280</v>
      </c>
      <c r="I11" s="34"/>
      <c r="J11" s="395"/>
      <c r="K11" s="34"/>
      <c r="L11" s="33"/>
      <c r="M11" s="34"/>
      <c r="N11" s="33"/>
      <c r="O11" s="34"/>
      <c r="P11" s="33"/>
      <c r="Q11" s="34"/>
      <c r="R11" s="33"/>
      <c r="S11" s="34"/>
    </row>
    <row r="12" spans="1:19" s="9" customFormat="1" ht="47.25" customHeight="1" x14ac:dyDescent="0.25">
      <c r="A12" s="14"/>
      <c r="B12" s="56" t="s">
        <v>345</v>
      </c>
      <c r="D12" s="10" t="s">
        <v>65</v>
      </c>
      <c r="F12" s="10" t="s">
        <v>280</v>
      </c>
      <c r="G12" s="34"/>
      <c r="H12" s="10" t="s">
        <v>280</v>
      </c>
      <c r="I12" s="34"/>
      <c r="J12" s="395"/>
      <c r="K12" s="34"/>
      <c r="L12" s="33"/>
      <c r="M12" s="34"/>
      <c r="N12" s="33"/>
      <c r="O12" s="34"/>
      <c r="P12" s="33"/>
      <c r="Q12" s="34"/>
      <c r="R12" s="33"/>
      <c r="S12" s="34"/>
    </row>
    <row r="13" spans="1:19" s="9" customFormat="1" ht="74.25" customHeight="1" x14ac:dyDescent="0.25">
      <c r="A13" s="14"/>
      <c r="B13" s="56" t="s">
        <v>346</v>
      </c>
      <c r="D13" s="10" t="s">
        <v>65</v>
      </c>
      <c r="F13" s="10" t="s">
        <v>280</v>
      </c>
      <c r="G13" s="34"/>
      <c r="H13" s="10" t="s">
        <v>280</v>
      </c>
      <c r="I13" s="34"/>
      <c r="J13" s="396"/>
      <c r="K13" s="34"/>
      <c r="L13" s="33"/>
      <c r="M13" s="34"/>
      <c r="N13" s="33"/>
      <c r="O13" s="34"/>
      <c r="P13" s="33"/>
      <c r="Q13" s="34"/>
      <c r="R13" s="33"/>
      <c r="S13" s="34"/>
    </row>
    <row r="14" spans="1:19" s="11" customFormat="1" x14ac:dyDescent="0.25">
      <c r="A14" s="57"/>
    </row>
  </sheetData>
  <mergeCells count="1">
    <mergeCell ref="J9:J13"/>
  </mergeCells>
  <pageMargins left="0.23622047244094491" right="0.23622047244094491" top="0.74803149606299213" bottom="0.74803149606299213" header="0.31496062992125984" footer="0.31496062992125984"/>
  <pageSetup paperSize="8" scale="9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S17"/>
  <sheetViews>
    <sheetView zoomScaleNormal="100" workbookViewId="0">
      <selection activeCell="A6" sqref="A6"/>
    </sheetView>
  </sheetViews>
  <sheetFormatPr defaultColWidth="10.5" defaultRowHeight="15.75" x14ac:dyDescent="0.25"/>
  <cols>
    <col min="1" max="1" width="23.875" customWidth="1"/>
    <col min="2" max="2" width="46.875" customWidth="1"/>
    <col min="3" max="3" width="3.375" customWidth="1"/>
    <col min="4" max="4" width="57.5" customWidth="1"/>
    <col min="5" max="5" width="3.375" customWidth="1"/>
    <col min="6" max="6" width="15.25" customWidth="1"/>
    <col min="7" max="7" width="3.375" customWidth="1"/>
    <col min="8" max="8" width="32.5" customWidth="1"/>
    <col min="9" max="9" width="3.3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347</v>
      </c>
    </row>
    <row r="3" spans="1:19" s="34" customFormat="1" ht="126" x14ac:dyDescent="0.25">
      <c r="A3" s="249" t="s">
        <v>348</v>
      </c>
      <c r="B3" s="53" t="s">
        <v>349</v>
      </c>
      <c r="D3" s="10" t="s">
        <v>495</v>
      </c>
      <c r="F3" s="54"/>
      <c r="H3" s="54"/>
      <c r="J3" s="45"/>
      <c r="L3" s="33"/>
      <c r="N3" s="33"/>
      <c r="P3" s="33"/>
      <c r="R3" s="33"/>
    </row>
    <row r="4" spans="1:19" s="32" customFormat="1" ht="19.5" x14ac:dyDescent="0.25">
      <c r="A4" s="52"/>
      <c r="B4" s="43"/>
      <c r="D4" s="43"/>
      <c r="F4" s="43"/>
      <c r="H4" s="43"/>
      <c r="J4" s="44"/>
      <c r="L4" s="44"/>
    </row>
    <row r="5" spans="1:19" s="331" customFormat="1" ht="99" x14ac:dyDescent="0.25">
      <c r="A5" s="351"/>
      <c r="B5" s="330" t="s">
        <v>84</v>
      </c>
      <c r="D5" s="330" t="s">
        <v>85</v>
      </c>
      <c r="F5" s="330" t="s">
        <v>86</v>
      </c>
      <c r="H5" s="330" t="s">
        <v>87</v>
      </c>
      <c r="J5" s="332" t="s">
        <v>88</v>
      </c>
      <c r="L5" s="332" t="s">
        <v>89</v>
      </c>
      <c r="N5" s="332" t="s">
        <v>90</v>
      </c>
      <c r="P5" s="332" t="s">
        <v>91</v>
      </c>
      <c r="R5" s="332" t="s">
        <v>92</v>
      </c>
    </row>
    <row r="6" spans="1:19" s="32" customFormat="1" ht="19.5" x14ac:dyDescent="0.25">
      <c r="A6" s="52"/>
      <c r="B6" s="43"/>
      <c r="D6" s="43"/>
      <c r="F6" s="43"/>
      <c r="H6" s="43"/>
      <c r="J6" s="44"/>
      <c r="L6" s="44"/>
      <c r="N6" s="44"/>
      <c r="P6" s="44"/>
      <c r="R6" s="44"/>
    </row>
    <row r="7" spans="1:19" s="34" customFormat="1" ht="31.5" x14ac:dyDescent="0.25">
      <c r="A7" s="249" t="s">
        <v>108</v>
      </c>
      <c r="B7" s="53" t="s">
        <v>350</v>
      </c>
      <c r="D7" s="10" t="s">
        <v>50</v>
      </c>
      <c r="F7" s="54"/>
      <c r="H7" s="54"/>
      <c r="J7" s="45"/>
    </row>
    <row r="8" spans="1:19" s="32" customFormat="1" ht="19.5" x14ac:dyDescent="0.25">
      <c r="A8" s="52"/>
      <c r="B8" s="43"/>
      <c r="D8" s="43"/>
      <c r="F8" s="43"/>
      <c r="H8" s="43"/>
      <c r="J8" s="44"/>
      <c r="L8" s="44"/>
      <c r="N8" s="44"/>
      <c r="P8" s="44"/>
      <c r="R8" s="44"/>
    </row>
    <row r="9" spans="1:19" s="9" customFormat="1" ht="31.5" x14ac:dyDescent="0.25">
      <c r="A9" s="14"/>
      <c r="B9" s="50" t="s">
        <v>351</v>
      </c>
      <c r="D9" s="10" t="s">
        <v>545</v>
      </c>
      <c r="F9" s="10" t="str">
        <f>IF(D9=[2]Lists!$K$4,"&lt; Input URL to data source &gt;",IF(D9=[2]Lists!$K$5,"&lt; Reference section in EITI Report or URL &gt;",IF(D9=[2]Lists!$K$6,"&lt; Reference evidence of non-applicability &gt;","")))</f>
        <v/>
      </c>
      <c r="G9" s="32"/>
      <c r="H9" s="10" t="s">
        <v>700</v>
      </c>
      <c r="I9" s="32"/>
      <c r="J9" s="394"/>
      <c r="K9" s="32"/>
      <c r="L9" s="33"/>
      <c r="M9" s="32"/>
      <c r="N9" s="33"/>
      <c r="O9" s="32"/>
      <c r="P9" s="33"/>
      <c r="Q9" s="32"/>
      <c r="R9" s="33"/>
      <c r="S9" s="32"/>
    </row>
    <row r="10" spans="1:19" s="9" customFormat="1" ht="47.25" x14ac:dyDescent="0.25">
      <c r="A10" s="14"/>
      <c r="B10" s="56" t="s">
        <v>352</v>
      </c>
      <c r="D10" s="10" t="s">
        <v>50</v>
      </c>
      <c r="F10" s="10"/>
      <c r="G10" s="32"/>
      <c r="H10" s="10" t="s">
        <v>700</v>
      </c>
      <c r="I10" s="32"/>
      <c r="J10" s="395"/>
      <c r="K10" s="32"/>
      <c r="L10" s="33"/>
      <c r="M10" s="32"/>
      <c r="N10" s="33"/>
      <c r="O10" s="32"/>
      <c r="P10" s="33"/>
      <c r="Q10" s="32"/>
      <c r="R10" s="33"/>
      <c r="S10" s="32"/>
    </row>
    <row r="11" spans="1:19" s="9" customFormat="1" ht="47.25" x14ac:dyDescent="0.25">
      <c r="A11" s="14"/>
      <c r="B11" s="56" t="s">
        <v>353</v>
      </c>
      <c r="D11" s="361" t="s">
        <v>848</v>
      </c>
      <c r="F11" s="10" t="s">
        <v>280</v>
      </c>
      <c r="G11" s="34"/>
      <c r="H11" s="10" t="s">
        <v>280</v>
      </c>
      <c r="I11" s="34"/>
      <c r="J11" s="395"/>
      <c r="K11" s="34"/>
      <c r="L11" s="33"/>
      <c r="M11" s="34"/>
      <c r="N11" s="33"/>
      <c r="O11" s="34"/>
      <c r="P11" s="33"/>
      <c r="Q11" s="34"/>
      <c r="R11" s="33"/>
      <c r="S11" s="34"/>
    </row>
    <row r="12" spans="1:19" s="9" customFormat="1" ht="47.25" x14ac:dyDescent="0.25">
      <c r="A12" s="14"/>
      <c r="B12" s="56" t="s">
        <v>354</v>
      </c>
      <c r="D12" s="10" t="s">
        <v>553</v>
      </c>
      <c r="F12" s="10"/>
      <c r="G12" s="32"/>
      <c r="H12" s="10" t="s">
        <v>700</v>
      </c>
      <c r="I12" s="32"/>
      <c r="J12" s="395"/>
      <c r="K12" s="32"/>
      <c r="L12" s="33"/>
      <c r="M12" s="32"/>
      <c r="N12" s="33"/>
      <c r="O12" s="32"/>
      <c r="P12" s="33"/>
      <c r="Q12" s="32"/>
      <c r="R12" s="33"/>
      <c r="S12" s="32"/>
    </row>
    <row r="13" spans="1:19" s="9" customFormat="1" ht="47.25" x14ac:dyDescent="0.25">
      <c r="A13" s="14"/>
      <c r="B13" s="56" t="s">
        <v>355</v>
      </c>
      <c r="D13" s="10" t="s">
        <v>553</v>
      </c>
      <c r="F13" s="10"/>
      <c r="G13" s="32"/>
      <c r="H13" s="10" t="s">
        <v>700</v>
      </c>
      <c r="I13" s="32"/>
      <c r="J13" s="395"/>
      <c r="K13" s="32"/>
      <c r="L13" s="33"/>
      <c r="M13" s="32"/>
      <c r="N13" s="33"/>
      <c r="O13" s="32"/>
      <c r="P13" s="33"/>
      <c r="Q13" s="32"/>
      <c r="R13" s="33"/>
      <c r="S13" s="32"/>
    </row>
    <row r="14" spans="1:19" s="9" customFormat="1" ht="47.25" x14ac:dyDescent="0.25">
      <c r="A14" s="14"/>
      <c r="B14" s="56" t="s">
        <v>356</v>
      </c>
      <c r="D14" s="10" t="s">
        <v>50</v>
      </c>
      <c r="F14" s="10"/>
      <c r="G14" s="32"/>
      <c r="H14" s="10"/>
      <c r="I14" s="32"/>
      <c r="J14" s="395"/>
      <c r="K14" s="32"/>
      <c r="L14" s="33"/>
      <c r="M14" s="32"/>
      <c r="N14" s="33"/>
      <c r="O14" s="32"/>
      <c r="P14" s="33"/>
      <c r="Q14" s="32"/>
      <c r="R14" s="33"/>
      <c r="S14" s="32"/>
    </row>
    <row r="15" spans="1:19" s="9" customFormat="1" ht="47.25" x14ac:dyDescent="0.25">
      <c r="A15" s="14"/>
      <c r="B15" s="56" t="s">
        <v>357</v>
      </c>
      <c r="D15" s="361">
        <v>624538611</v>
      </c>
      <c r="F15" s="10" t="s">
        <v>280</v>
      </c>
      <c r="G15" s="32"/>
      <c r="H15" s="10" t="s">
        <v>700</v>
      </c>
      <c r="I15" s="32"/>
      <c r="J15" s="395"/>
      <c r="K15" s="32"/>
      <c r="L15" s="33"/>
      <c r="M15" s="32"/>
      <c r="N15" s="33"/>
      <c r="O15" s="32"/>
      <c r="P15" s="33"/>
      <c r="Q15" s="32"/>
      <c r="R15" s="33"/>
      <c r="S15" s="32"/>
    </row>
    <row r="16" spans="1:19" s="9" customFormat="1" ht="47.25" x14ac:dyDescent="0.25">
      <c r="A16" s="14"/>
      <c r="B16" s="56" t="s">
        <v>358</v>
      </c>
      <c r="D16" s="10" t="s">
        <v>50</v>
      </c>
      <c r="F16" s="10"/>
      <c r="G16" s="32"/>
      <c r="H16" s="10" t="s">
        <v>845</v>
      </c>
      <c r="I16" s="32"/>
      <c r="J16" s="396"/>
      <c r="K16" s="32"/>
      <c r="L16" s="33"/>
      <c r="M16" s="32"/>
      <c r="N16" s="33"/>
      <c r="O16" s="32"/>
      <c r="P16" s="33"/>
      <c r="Q16" s="32"/>
      <c r="R16" s="33"/>
      <c r="S16" s="32"/>
    </row>
    <row r="17" spans="1:1" s="11" customFormat="1" x14ac:dyDescent="0.25">
      <c r="A17" s="57"/>
    </row>
  </sheetData>
  <mergeCells count="1">
    <mergeCell ref="J9:J16"/>
  </mergeCells>
  <pageMargins left="0.23622047244094491" right="0.23622047244094491" top="0.74803149606299213" bottom="0.74803149606299213" header="0.31496062992125984" footer="0.31496062992125984"/>
  <pageSetup paperSize="8"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90"/>
  <sheetViews>
    <sheetView showGridLines="0" zoomScale="85" zoomScaleNormal="85" workbookViewId="0">
      <selection activeCell="C23" sqref="C23"/>
    </sheetView>
  </sheetViews>
  <sheetFormatPr defaultColWidth="4" defaultRowHeight="24" customHeight="1" x14ac:dyDescent="0.25"/>
  <cols>
    <col min="1" max="1" width="4" style="151"/>
    <col min="2" max="2" width="4" style="151" hidden="1" customWidth="1"/>
    <col min="3" max="3" width="75" style="151" bestFit="1" customWidth="1"/>
    <col min="4" max="4" width="2.875" style="151" customWidth="1"/>
    <col min="5" max="5" width="51.5" style="151" customWidth="1"/>
    <col min="6" max="6" width="2.875" style="151" customWidth="1"/>
    <col min="7" max="7" width="40" style="151" bestFit="1" customWidth="1"/>
    <col min="8" max="16384" width="4" style="151"/>
  </cols>
  <sheetData>
    <row r="1" spans="1:7" ht="16.5" x14ac:dyDescent="0.25">
      <c r="B1" s="152"/>
    </row>
    <row r="2" spans="1:7" ht="16.5" x14ac:dyDescent="0.25">
      <c r="B2" s="152"/>
      <c r="C2" s="380" t="s">
        <v>22</v>
      </c>
      <c r="D2" s="380"/>
      <c r="E2" s="380"/>
      <c r="F2" s="380"/>
      <c r="G2" s="380"/>
    </row>
    <row r="3" spans="1:7" s="153" customFormat="1" x14ac:dyDescent="0.25">
      <c r="B3" s="154"/>
      <c r="C3" s="381" t="s">
        <v>23</v>
      </c>
      <c r="D3" s="381"/>
      <c r="E3" s="381"/>
      <c r="F3" s="381"/>
      <c r="G3" s="381"/>
    </row>
    <row r="4" spans="1:7" ht="12.75" customHeight="1" x14ac:dyDescent="0.25">
      <c r="B4" s="152"/>
      <c r="C4" s="382" t="s">
        <v>505</v>
      </c>
      <c r="D4" s="382"/>
      <c r="E4" s="382"/>
      <c r="F4" s="382"/>
      <c r="G4" s="382"/>
    </row>
    <row r="5" spans="1:7" ht="12.75" customHeight="1" x14ac:dyDescent="0.25">
      <c r="B5" s="152"/>
      <c r="C5" s="383" t="s">
        <v>504</v>
      </c>
      <c r="D5" s="383"/>
      <c r="E5" s="383"/>
      <c r="F5" s="383"/>
      <c r="G5" s="383"/>
    </row>
    <row r="6" spans="1:7" ht="12.75" customHeight="1" x14ac:dyDescent="0.25">
      <c r="B6" s="152"/>
      <c r="C6" s="383" t="s">
        <v>24</v>
      </c>
      <c r="D6" s="383"/>
      <c r="E6" s="383"/>
      <c r="F6" s="383"/>
      <c r="G6" s="383"/>
    </row>
    <row r="7" spans="1:7" ht="12.75" customHeight="1" x14ac:dyDescent="0.25">
      <c r="B7" s="152"/>
      <c r="C7" s="384" t="s">
        <v>503</v>
      </c>
      <c r="D7" s="385"/>
      <c r="E7" s="385"/>
      <c r="F7" s="385"/>
      <c r="G7" s="385"/>
    </row>
    <row r="8" spans="1:7" ht="16.5" x14ac:dyDescent="0.25">
      <c r="B8" s="152"/>
      <c r="C8" s="252"/>
      <c r="D8" s="155"/>
      <c r="E8" s="155"/>
      <c r="F8" s="252"/>
      <c r="G8" s="252"/>
    </row>
    <row r="9" spans="1:7" ht="16.5" x14ac:dyDescent="0.25">
      <c r="B9" s="152"/>
      <c r="C9" s="156" t="s">
        <v>25</v>
      </c>
      <c r="D9" s="157"/>
      <c r="E9" s="158" t="s">
        <v>26</v>
      </c>
      <c r="F9" s="157"/>
      <c r="G9" s="159" t="s">
        <v>7</v>
      </c>
    </row>
    <row r="10" spans="1:7" ht="16.5" x14ac:dyDescent="0.25">
      <c r="B10" s="152"/>
      <c r="C10" s="252"/>
      <c r="D10" s="155"/>
      <c r="E10" s="155"/>
      <c r="F10" s="252"/>
      <c r="G10" s="252"/>
    </row>
    <row r="11" spans="1:7" s="153" customFormat="1" x14ac:dyDescent="0.25">
      <c r="B11" s="160"/>
      <c r="C11" s="161" t="s">
        <v>27</v>
      </c>
      <c r="D11" s="154"/>
      <c r="E11" s="162"/>
      <c r="F11" s="154"/>
      <c r="G11" s="154"/>
    </row>
    <row r="12" spans="1:7" ht="20.25" thickBot="1" x14ac:dyDescent="0.3">
      <c r="A12" s="163"/>
      <c r="B12" s="164"/>
      <c r="C12" s="165" t="s">
        <v>28</v>
      </c>
      <c r="D12" s="166"/>
      <c r="E12" s="167" t="s">
        <v>29</v>
      </c>
      <c r="F12" s="166"/>
      <c r="G12" s="168" t="s">
        <v>30</v>
      </c>
    </row>
    <row r="13" spans="1:7" ht="17.25" thickBot="1" x14ac:dyDescent="0.3">
      <c r="B13" s="169"/>
      <c r="C13" s="170" t="s">
        <v>31</v>
      </c>
      <c r="D13" s="171"/>
      <c r="E13" s="172"/>
      <c r="F13" s="171"/>
      <c r="G13" s="172"/>
    </row>
    <row r="14" spans="1:7" ht="16.5" x14ac:dyDescent="0.25">
      <c r="A14" s="173"/>
      <c r="B14" s="174" t="s">
        <v>20</v>
      </c>
      <c r="C14" s="175" t="s">
        <v>32</v>
      </c>
      <c r="D14" s="251"/>
      <c r="E14" s="454" t="s">
        <v>674</v>
      </c>
      <c r="F14" s="251"/>
      <c r="G14" s="177"/>
    </row>
    <row r="15" spans="1:7" ht="16.5" x14ac:dyDescent="0.25">
      <c r="A15" s="173"/>
      <c r="B15" s="174" t="s">
        <v>20</v>
      </c>
      <c r="C15" s="175" t="s">
        <v>33</v>
      </c>
      <c r="D15" s="251"/>
      <c r="E15" s="455" t="s">
        <v>675</v>
      </c>
      <c r="F15" s="251"/>
      <c r="G15" s="177"/>
    </row>
    <row r="16" spans="1:7" ht="16.5" x14ac:dyDescent="0.25">
      <c r="B16" s="174" t="s">
        <v>20</v>
      </c>
      <c r="C16" s="175" t="s">
        <v>34</v>
      </c>
      <c r="D16" s="251"/>
      <c r="E16" s="455" t="s">
        <v>676</v>
      </c>
      <c r="F16" s="251"/>
      <c r="G16" s="177"/>
    </row>
    <row r="17" spans="1:7" ht="17.25" thickBot="1" x14ac:dyDescent="0.3">
      <c r="B17" s="174" t="s">
        <v>20</v>
      </c>
      <c r="C17" s="179" t="s">
        <v>35</v>
      </c>
      <c r="D17" s="120"/>
      <c r="E17" s="456" t="s">
        <v>673</v>
      </c>
      <c r="F17" s="120"/>
      <c r="G17" s="180"/>
    </row>
    <row r="18" spans="1:7" ht="17.25" thickBot="1" x14ac:dyDescent="0.3">
      <c r="B18" s="169"/>
      <c r="C18" s="170" t="s">
        <v>36</v>
      </c>
      <c r="D18" s="171"/>
      <c r="E18" s="172"/>
      <c r="F18" s="171"/>
      <c r="G18" s="172"/>
    </row>
    <row r="19" spans="1:7" ht="16.5" x14ac:dyDescent="0.25">
      <c r="A19" s="173"/>
      <c r="B19" s="174" t="s">
        <v>37</v>
      </c>
      <c r="C19" s="175" t="s">
        <v>38</v>
      </c>
      <c r="D19" s="251"/>
      <c r="E19" s="457">
        <v>43466</v>
      </c>
      <c r="F19" s="251"/>
      <c r="G19" s="177"/>
    </row>
    <row r="20" spans="1:7" ht="17.25" thickBot="1" x14ac:dyDescent="0.3">
      <c r="A20" s="173"/>
      <c r="B20" s="174" t="s">
        <v>37</v>
      </c>
      <c r="C20" s="179" t="s">
        <v>39</v>
      </c>
      <c r="D20" s="120"/>
      <c r="E20" s="457">
        <v>43830</v>
      </c>
      <c r="F20" s="120"/>
      <c r="G20" s="180"/>
    </row>
    <row r="21" spans="1:7" ht="17.25" thickBot="1" x14ac:dyDescent="0.3">
      <c r="B21" s="169"/>
      <c r="C21" s="170" t="s">
        <v>40</v>
      </c>
      <c r="D21" s="171"/>
      <c r="E21" s="181"/>
      <c r="F21" s="171"/>
      <c r="G21" s="172"/>
    </row>
    <row r="22" spans="1:7" ht="16.5" x14ac:dyDescent="0.25">
      <c r="B22" s="174" t="s">
        <v>41</v>
      </c>
      <c r="C22" s="182" t="s">
        <v>42</v>
      </c>
      <c r="D22" s="251"/>
      <c r="E22" s="454" t="s">
        <v>50</v>
      </c>
      <c r="F22" s="251"/>
      <c r="G22" s="177"/>
    </row>
    <row r="23" spans="1:7" ht="16.5" x14ac:dyDescent="0.25">
      <c r="A23" s="173"/>
      <c r="B23" s="174" t="s">
        <v>41</v>
      </c>
      <c r="C23" s="175" t="s">
        <v>43</v>
      </c>
      <c r="D23" s="251"/>
      <c r="E23" s="458" t="s">
        <v>677</v>
      </c>
      <c r="F23" s="251"/>
      <c r="G23" s="177"/>
    </row>
    <row r="24" spans="1:7" ht="16.5" x14ac:dyDescent="0.25">
      <c r="B24" s="174" t="s">
        <v>41</v>
      </c>
      <c r="C24" s="175" t="s">
        <v>44</v>
      </c>
      <c r="D24" s="251"/>
      <c r="E24" s="459">
        <v>44560</v>
      </c>
      <c r="F24" s="251"/>
      <c r="G24" s="177"/>
    </row>
    <row r="25" spans="1:7" ht="16.5" x14ac:dyDescent="0.25">
      <c r="A25" s="173"/>
      <c r="B25" s="174" t="s">
        <v>41</v>
      </c>
      <c r="C25" s="175" t="s">
        <v>45</v>
      </c>
      <c r="D25" s="251"/>
      <c r="E25" s="460" t="s">
        <v>678</v>
      </c>
      <c r="F25" s="251"/>
      <c r="G25" s="177"/>
    </row>
    <row r="26" spans="1:7" ht="31.5" x14ac:dyDescent="0.25">
      <c r="B26" s="174" t="s">
        <v>41</v>
      </c>
      <c r="C26" s="185" t="s">
        <v>46</v>
      </c>
      <c r="D26" s="186"/>
      <c r="E26" s="461" t="s">
        <v>663</v>
      </c>
      <c r="F26" s="186"/>
      <c r="G26" s="187"/>
    </row>
    <row r="27" spans="1:7" ht="16.5" x14ac:dyDescent="0.25">
      <c r="B27" s="174" t="s">
        <v>41</v>
      </c>
      <c r="C27" s="175" t="s">
        <v>47</v>
      </c>
      <c r="D27" s="251"/>
      <c r="E27" s="462" t="s">
        <v>553</v>
      </c>
      <c r="F27" s="251"/>
      <c r="G27" s="188"/>
    </row>
    <row r="28" spans="1:7" ht="16.5" x14ac:dyDescent="0.25">
      <c r="A28" s="173"/>
      <c r="B28" s="174" t="s">
        <v>41</v>
      </c>
      <c r="C28" s="175" t="s">
        <v>48</v>
      </c>
      <c r="D28" s="251"/>
      <c r="E28" s="463" t="s">
        <v>553</v>
      </c>
      <c r="F28" s="251"/>
      <c r="G28" s="188"/>
    </row>
    <row r="29" spans="1:7" ht="16.5" x14ac:dyDescent="0.25">
      <c r="B29" s="174" t="s">
        <v>41</v>
      </c>
      <c r="C29" s="185" t="s">
        <v>49</v>
      </c>
      <c r="D29" s="186"/>
      <c r="E29" s="183" t="s">
        <v>663</v>
      </c>
      <c r="F29" s="189"/>
      <c r="G29" s="190"/>
    </row>
    <row r="30" spans="1:7" ht="16.5" x14ac:dyDescent="0.25">
      <c r="A30" s="173"/>
      <c r="B30" s="174" t="s">
        <v>41</v>
      </c>
      <c r="C30" s="175" t="s">
        <v>51</v>
      </c>
      <c r="D30" s="251"/>
      <c r="E30" s="184" t="s">
        <v>553</v>
      </c>
      <c r="F30" s="251"/>
      <c r="G30" s="177"/>
    </row>
    <row r="31" spans="1:7" ht="17.25" thickBot="1" x14ac:dyDescent="0.3">
      <c r="A31" s="173"/>
      <c r="B31" s="174" t="s">
        <v>41</v>
      </c>
      <c r="C31" s="175" t="s">
        <v>52</v>
      </c>
      <c r="D31" s="122"/>
      <c r="E31" s="191" t="s">
        <v>553</v>
      </c>
      <c r="F31" s="120"/>
      <c r="G31" s="192"/>
    </row>
    <row r="32" spans="1:7" ht="15.95" customHeight="1" thickBot="1" x14ac:dyDescent="0.3">
      <c r="A32" s="152"/>
      <c r="C32" s="193" t="s">
        <v>53</v>
      </c>
      <c r="D32" s="194"/>
      <c r="E32" s="195"/>
      <c r="F32" s="196"/>
      <c r="G32" s="197"/>
    </row>
    <row r="33" spans="1:7" ht="16.5" x14ac:dyDescent="0.25">
      <c r="A33" s="174"/>
      <c r="B33" s="198"/>
      <c r="C33" s="199" t="s">
        <v>54</v>
      </c>
      <c r="D33" s="251"/>
      <c r="E33" s="200" t="s">
        <v>663</v>
      </c>
      <c r="F33" s="118"/>
      <c r="G33" s="201" t="str">
        <f>IF(OR($E$29=[1]Lists!$I$4,$E$29=[1]Lists!$I$5),"&lt;URL&gt;","")</f>
        <v/>
      </c>
    </row>
    <row r="34" spans="1:7" ht="17.25" thickBot="1" x14ac:dyDescent="0.3">
      <c r="A34" s="152"/>
      <c r="B34" s="174" t="s">
        <v>55</v>
      </c>
      <c r="C34" s="202" t="s">
        <v>56</v>
      </c>
      <c r="D34" s="120"/>
      <c r="E34" s="191" t="s">
        <v>553</v>
      </c>
      <c r="F34" s="171"/>
      <c r="G34" s="203"/>
    </row>
    <row r="35" spans="1:7" ht="18" customHeight="1" thickBot="1" x14ac:dyDescent="0.3">
      <c r="A35" s="173"/>
      <c r="B35" s="174" t="s">
        <v>55</v>
      </c>
      <c r="C35" s="170" t="s">
        <v>57</v>
      </c>
      <c r="D35" s="171"/>
      <c r="E35" s="196"/>
      <c r="F35" s="171"/>
      <c r="G35" s="196"/>
    </row>
    <row r="36" spans="1:7" ht="15.75" customHeight="1" x14ac:dyDescent="0.25">
      <c r="B36" s="174" t="s">
        <v>55</v>
      </c>
      <c r="C36" s="204" t="s">
        <v>58</v>
      </c>
      <c r="D36" s="251"/>
      <c r="E36" s="178"/>
      <c r="F36" s="251"/>
      <c r="G36" s="251"/>
    </row>
    <row r="37" spans="1:7" ht="16.5" customHeight="1" x14ac:dyDescent="0.25">
      <c r="A37" s="173"/>
      <c r="B37" s="174" t="s">
        <v>55</v>
      </c>
      <c r="C37" s="205" t="s">
        <v>59</v>
      </c>
      <c r="D37" s="251"/>
      <c r="E37" s="176" t="s">
        <v>50</v>
      </c>
      <c r="F37" s="251"/>
      <c r="G37" s="188"/>
    </row>
    <row r="38" spans="1:7" ht="16.5" customHeight="1" x14ac:dyDescent="0.25">
      <c r="A38" s="173"/>
      <c r="B38" s="174" t="s">
        <v>55</v>
      </c>
      <c r="C38" s="205" t="s">
        <v>60</v>
      </c>
      <c r="D38" s="251"/>
      <c r="E38" s="176" t="s">
        <v>50</v>
      </c>
      <c r="F38" s="251"/>
      <c r="G38" s="188"/>
    </row>
    <row r="39" spans="1:7" ht="15.75" customHeight="1" x14ac:dyDescent="0.25">
      <c r="B39" s="174" t="s">
        <v>55</v>
      </c>
      <c r="C39" s="205" t="s">
        <v>61</v>
      </c>
      <c r="D39" s="251"/>
      <c r="E39" s="176" t="s">
        <v>50</v>
      </c>
      <c r="F39" s="251"/>
      <c r="G39" s="188"/>
    </row>
    <row r="40" spans="1:7" ht="18" customHeight="1" x14ac:dyDescent="0.25">
      <c r="B40" s="174" t="s">
        <v>55</v>
      </c>
      <c r="C40" s="205" t="s">
        <v>62</v>
      </c>
      <c r="D40" s="251"/>
      <c r="E40" s="176" t="s">
        <v>50</v>
      </c>
      <c r="F40" s="251"/>
      <c r="G40" s="188"/>
    </row>
    <row r="41" spans="1:7" ht="16.5" x14ac:dyDescent="0.25">
      <c r="B41" s="174" t="s">
        <v>55</v>
      </c>
      <c r="C41" s="206" t="s">
        <v>63</v>
      </c>
      <c r="D41" s="251"/>
      <c r="E41" s="183" t="s">
        <v>679</v>
      </c>
      <c r="F41" s="251"/>
      <c r="G41" s="188"/>
    </row>
    <row r="42" spans="1:7" ht="16.5" x14ac:dyDescent="0.25">
      <c r="B42" s="174" t="s">
        <v>55</v>
      </c>
      <c r="C42" s="205" t="s">
        <v>64</v>
      </c>
      <c r="D42" s="251"/>
      <c r="E42" s="183">
        <v>10</v>
      </c>
      <c r="F42" s="251"/>
      <c r="G42" s="188"/>
    </row>
    <row r="43" spans="1:7" ht="16.5" x14ac:dyDescent="0.25">
      <c r="B43" s="174" t="s">
        <v>55</v>
      </c>
      <c r="C43" s="205" t="s">
        <v>66</v>
      </c>
      <c r="D43" s="207"/>
      <c r="E43" s="183">
        <v>25</v>
      </c>
      <c r="F43" s="251"/>
      <c r="G43" s="208"/>
    </row>
    <row r="44" spans="1:7" ht="16.5" x14ac:dyDescent="0.25">
      <c r="B44" s="174" t="s">
        <v>55</v>
      </c>
      <c r="C44" s="209" t="s">
        <v>67</v>
      </c>
      <c r="D44" s="251"/>
      <c r="E44" s="461" t="s">
        <v>673</v>
      </c>
      <c r="F44" s="186"/>
      <c r="G44" s="188"/>
    </row>
    <row r="45" spans="1:7" ht="16.5" x14ac:dyDescent="0.25">
      <c r="B45" s="174" t="s">
        <v>55</v>
      </c>
      <c r="C45" s="210" t="s">
        <v>68</v>
      </c>
      <c r="D45" s="251"/>
      <c r="E45" s="464">
        <v>586.25</v>
      </c>
      <c r="F45" s="251"/>
      <c r="G45" s="188"/>
    </row>
    <row r="46" spans="1:7" ht="17.25" thickBot="1" x14ac:dyDescent="0.3">
      <c r="B46" s="174" t="s">
        <v>55</v>
      </c>
      <c r="C46" s="211" t="s">
        <v>69</v>
      </c>
      <c r="D46" s="120"/>
      <c r="E46" s="465" t="s">
        <v>680</v>
      </c>
      <c r="F46" s="120"/>
      <c r="G46" s="212"/>
    </row>
    <row r="47" spans="1:7" s="163" customFormat="1" ht="17.25" thickBot="1" x14ac:dyDescent="0.3">
      <c r="A47" s="151"/>
      <c r="B47" s="174" t="s">
        <v>55</v>
      </c>
      <c r="C47" s="213" t="s">
        <v>70</v>
      </c>
      <c r="D47" s="120"/>
      <c r="E47" s="214"/>
      <c r="F47" s="120"/>
      <c r="G47" s="212"/>
    </row>
    <row r="48" spans="1:7" ht="15.75" customHeight="1" x14ac:dyDescent="0.25">
      <c r="B48" s="174" t="s">
        <v>55</v>
      </c>
      <c r="C48" s="205" t="s">
        <v>71</v>
      </c>
      <c r="D48" s="251"/>
      <c r="E48" s="183" t="s">
        <v>50</v>
      </c>
      <c r="F48" s="251"/>
      <c r="G48" s="188"/>
    </row>
    <row r="49" spans="1:7" s="173" customFormat="1" ht="16.5" x14ac:dyDescent="0.25">
      <c r="A49" s="151"/>
      <c r="B49" s="174"/>
      <c r="C49" s="205" t="s">
        <v>72</v>
      </c>
      <c r="D49" s="251"/>
      <c r="E49" s="183" t="s">
        <v>50</v>
      </c>
      <c r="F49" s="251"/>
      <c r="G49" s="188"/>
    </row>
    <row r="50" spans="1:7" s="173" customFormat="1" ht="15.75" customHeight="1" x14ac:dyDescent="0.25">
      <c r="A50" s="151"/>
      <c r="B50" s="174"/>
      <c r="C50" s="205" t="s">
        <v>73</v>
      </c>
      <c r="D50" s="251"/>
      <c r="E50" s="183" t="s">
        <v>50</v>
      </c>
      <c r="F50" s="251"/>
      <c r="G50" s="188"/>
    </row>
    <row r="51" spans="1:7" ht="17.25" thickBot="1" x14ac:dyDescent="0.3">
      <c r="B51" s="174"/>
      <c r="C51" s="215" t="s">
        <v>74</v>
      </c>
      <c r="D51" s="120"/>
      <c r="E51" s="183" t="s">
        <v>50</v>
      </c>
      <c r="F51" s="120"/>
      <c r="G51" s="212"/>
    </row>
    <row r="52" spans="1:7" ht="17.25" thickBot="1" x14ac:dyDescent="0.3">
      <c r="B52" s="174" t="s">
        <v>75</v>
      </c>
      <c r="C52" s="216" t="s">
        <v>76</v>
      </c>
      <c r="D52" s="217"/>
      <c r="E52" s="218"/>
      <c r="F52" s="217"/>
      <c r="G52" s="217"/>
    </row>
    <row r="53" spans="1:7" s="173" customFormat="1" ht="16.5" x14ac:dyDescent="0.25">
      <c r="A53" s="151"/>
      <c r="B53" s="174" t="s">
        <v>75</v>
      </c>
      <c r="C53" s="175" t="s">
        <v>77</v>
      </c>
      <c r="D53" s="251"/>
      <c r="E53" s="176" t="s">
        <v>78</v>
      </c>
      <c r="F53" s="251"/>
      <c r="G53" s="177"/>
    </row>
    <row r="54" spans="1:7" ht="16.5" x14ac:dyDescent="0.25">
      <c r="B54" s="152"/>
      <c r="C54" s="175" t="s">
        <v>79</v>
      </c>
      <c r="D54" s="251"/>
      <c r="E54" s="176" t="s">
        <v>78</v>
      </c>
      <c r="F54" s="251"/>
      <c r="G54" s="177"/>
    </row>
    <row r="55" spans="1:7" ht="16.5" x14ac:dyDescent="0.25">
      <c r="B55" s="152"/>
      <c r="C55" s="175" t="s">
        <v>80</v>
      </c>
      <c r="D55" s="251"/>
      <c r="E55" s="176" t="s">
        <v>78</v>
      </c>
      <c r="F55" s="251"/>
      <c r="G55" s="177"/>
    </row>
    <row r="56" spans="1:7" ht="17.25" thickBot="1" x14ac:dyDescent="0.3">
      <c r="B56" s="152"/>
      <c r="C56" s="119"/>
      <c r="D56" s="120"/>
      <c r="E56" s="121"/>
      <c r="F56" s="120"/>
      <c r="G56" s="122"/>
    </row>
    <row r="57" spans="1:7" s="173" customFormat="1" ht="17.25" thickBot="1" x14ac:dyDescent="0.3">
      <c r="A57" s="151"/>
      <c r="B57" s="151"/>
      <c r="C57" s="386"/>
      <c r="D57" s="386"/>
      <c r="E57" s="386"/>
      <c r="F57" s="386"/>
      <c r="G57" s="386"/>
    </row>
    <row r="58" spans="1:7" s="6" customFormat="1" ht="16.5" thickBot="1" x14ac:dyDescent="0.3">
      <c r="A58" s="252"/>
      <c r="B58" s="118"/>
      <c r="C58" s="387"/>
      <c r="D58" s="388"/>
      <c r="E58" s="388"/>
      <c r="F58" s="388"/>
      <c r="G58" s="389"/>
    </row>
    <row r="59" spans="1:7" s="6" customFormat="1" ht="16.5" thickBot="1" x14ac:dyDescent="0.3">
      <c r="A59" s="252"/>
      <c r="B59" s="252"/>
      <c r="C59" s="387"/>
      <c r="D59" s="388"/>
      <c r="E59" s="388"/>
      <c r="F59" s="388"/>
      <c r="G59" s="389"/>
    </row>
    <row r="60" spans="1:7" s="6" customFormat="1" ht="16.5" thickBot="1" x14ac:dyDescent="0.3">
      <c r="B60" s="252"/>
      <c r="C60" s="390"/>
      <c r="D60" s="390"/>
      <c r="E60" s="390"/>
      <c r="F60" s="390"/>
      <c r="G60" s="390"/>
    </row>
    <row r="61" spans="1:7" s="6" customFormat="1" ht="18.75" customHeight="1" x14ac:dyDescent="0.25">
      <c r="B61" s="252"/>
      <c r="C61" s="391" t="s">
        <v>18</v>
      </c>
      <c r="D61" s="391"/>
      <c r="E61" s="391"/>
      <c r="F61" s="391"/>
      <c r="G61" s="391"/>
    </row>
    <row r="62" spans="1:7" s="6" customFormat="1" ht="15.75" x14ac:dyDescent="0.25">
      <c r="B62" s="252"/>
      <c r="C62" s="373" t="s">
        <v>19</v>
      </c>
      <c r="D62" s="373"/>
      <c r="E62" s="373"/>
      <c r="F62" s="373"/>
      <c r="G62" s="373"/>
    </row>
    <row r="63" spans="1:7" s="6" customFormat="1" ht="15.75" x14ac:dyDescent="0.25">
      <c r="B63" s="251" t="s">
        <v>20</v>
      </c>
      <c r="C63" s="378" t="s">
        <v>524</v>
      </c>
      <c r="D63" s="378"/>
      <c r="E63" s="378"/>
      <c r="F63" s="378"/>
      <c r="G63" s="378"/>
    </row>
    <row r="64" spans="1:7" ht="16.5" x14ac:dyDescent="0.25">
      <c r="B64" s="152"/>
      <c r="C64" s="219"/>
      <c r="D64" s="174"/>
      <c r="E64" s="219"/>
      <c r="F64" s="174"/>
      <c r="G64" s="174"/>
    </row>
    <row r="65" spans="2:7" ht="15" customHeight="1" x14ac:dyDescent="0.25">
      <c r="B65" s="152"/>
      <c r="C65" s="220"/>
      <c r="D65" s="220"/>
      <c r="E65" s="220"/>
      <c r="F65" s="220"/>
      <c r="G65" s="152"/>
    </row>
    <row r="66" spans="2:7" ht="15" customHeight="1" x14ac:dyDescent="0.25">
      <c r="C66" s="152"/>
      <c r="D66" s="152"/>
      <c r="E66" s="152"/>
      <c r="F66" s="152"/>
      <c r="G66" s="152"/>
    </row>
    <row r="67" spans="2:7" ht="16.5" x14ac:dyDescent="0.25">
      <c r="C67" s="379"/>
      <c r="D67" s="379"/>
      <c r="E67" s="379"/>
      <c r="F67" s="379"/>
      <c r="G67" s="379"/>
    </row>
    <row r="68" spans="2:7" ht="16.5" x14ac:dyDescent="0.25">
      <c r="C68" s="379"/>
      <c r="D68" s="379"/>
      <c r="E68" s="379"/>
      <c r="F68" s="379"/>
      <c r="G68" s="379"/>
    </row>
    <row r="69" spans="2:7" ht="18.75" customHeight="1" x14ac:dyDescent="0.25">
      <c r="C69" s="379"/>
      <c r="D69" s="379"/>
      <c r="E69" s="379"/>
      <c r="F69" s="379"/>
      <c r="G69" s="379"/>
    </row>
    <row r="70" spans="2:7" ht="16.5" x14ac:dyDescent="0.25">
      <c r="C70" s="379"/>
      <c r="D70" s="379"/>
      <c r="E70" s="379"/>
      <c r="F70" s="379"/>
      <c r="G70" s="379"/>
    </row>
    <row r="71" spans="2:7" ht="16.5" x14ac:dyDescent="0.25">
      <c r="C71" s="220"/>
      <c r="D71" s="220"/>
      <c r="E71" s="220"/>
      <c r="F71" s="220"/>
      <c r="G71" s="152"/>
    </row>
    <row r="72" spans="2:7" ht="16.5" x14ac:dyDescent="0.25">
      <c r="C72" s="377"/>
      <c r="D72" s="377"/>
      <c r="E72" s="377"/>
      <c r="F72" s="152"/>
      <c r="G72" s="152"/>
    </row>
    <row r="73" spans="2:7" ht="16.5" x14ac:dyDescent="0.25">
      <c r="C73" s="377"/>
      <c r="D73" s="377"/>
      <c r="E73" s="377"/>
      <c r="F73" s="152"/>
      <c r="G73" s="152"/>
    </row>
    <row r="74" spans="2:7" ht="16.5" x14ac:dyDescent="0.25">
      <c r="C74" s="152"/>
      <c r="D74" s="152"/>
      <c r="E74" s="152"/>
      <c r="F74" s="152"/>
      <c r="G74" s="152"/>
    </row>
    <row r="75" spans="2:7" ht="16.5" x14ac:dyDescent="0.25"/>
    <row r="76" spans="2:7" ht="16.5" x14ac:dyDescent="0.25"/>
    <row r="77" spans="2:7" ht="16.5" x14ac:dyDescent="0.25"/>
    <row r="78" spans="2:7" ht="16.5" x14ac:dyDescent="0.25"/>
    <row r="79" spans="2:7" ht="16.5" x14ac:dyDescent="0.25"/>
    <row r="80" spans="2:7" ht="16.5" x14ac:dyDescent="0.25"/>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dataValidations count="9">
    <dataValidation type="whole" showInputMessage="1" showErrorMessage="1" sqref="G56 E56 G21 D8:E13 E35:E36 E21" xr:uid="{00000000-0002-0000-0100-000000000000}">
      <formula1>999999</formula1>
      <formula2>99999999</formula2>
    </dataValidation>
    <dataValidation type="date" allowBlank="1" showInputMessage="1" showErrorMessage="1" errorTitle="Format incorrect" error="Veuillez révisez les informations selon le format spécifié: AAAA-MM-JJ" promptTitle="Saisissez la date" prompt="Saisissez la date sous un format spécifique: AAAA-MM-JJ" sqref="E19:E20" xr:uid="{B9888058-E19F-47E1-BFC9-E542C7A39A86}">
      <formula1>36161</formula1>
      <formula2>47848</formula2>
    </dataValidation>
    <dataValidation allowBlank="1" showInputMessage="1" showErrorMessage="1" promptTitle="URL du rapport ITIE" prompt="Veuillez insérer l'URL directe vers le Rapport ITIE (ou le dossier de rapport) sur le site Internet national de l'ITIE." sqref="E25" xr:uid="{C78D4036-C7A1-4076-8F04-5B4AF36B7B29}"/>
    <dataValidation allowBlank="1" showInputMessage="1" showErrorMessage="1" promptTitle="Nom de l'entité" prompt="Veuillez insérer le nom de l'organisation, compagnie, ou agence gouvernementale" sqref="E23" xr:uid="{7B0B5A40-90B7-47E1-8846-25C9A86B8E4E}"/>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xr:uid="{2A6946F7-4655-4B62-9424-F978B68405CA}">
      <formula1>36161</formula1>
      <formula2>47848</formula2>
    </dataValidation>
    <dataValidation type="list" allowBlank="1" showInputMessage="1" showErrorMessage="1" errorTitle="Invalid entry" error="_x000a_Please choose among the following:_x000a__x000a_Yes_x000a_No_x000a_Partially_x000a_Not applicable" promptTitle="URL" prompt="Veuillez insérer l'URL directe vers le document de référence" sqref="E25" xr:uid="{9C1945B4-A1BF-4A15-A8FD-833BB66BDC22}">
      <formula1>$M$3:$M$51</formula1>
    </dataValidation>
    <dataValidation allowBlank="1" showInputMessage="1" showErrorMessage="1" promptTitle="Saisissez la date" prompt="Saisissez la date sous un format spécifique: AAAA-MM-JJ" sqref="E24 E27:E28" xr:uid="{8444C185-ABFB-4E89-BEBC-C5FA4AE3A907}"/>
    <dataValidation type="list" allowBlank="1" showInputMessage="1" showErrorMessage="1" errorTitle="Saisie erronée" error="Veuillez choisir parmi les suivants:_x000a_Oui_x000a_Non_x000a_En Partie_x000a_Sans objet_x000a_" promptTitle="Choisissez parmi les suivants" prompt="Oui_x000a_Non_x000a_En Partie_x000a_Sans objet" sqref="E22 E26" xr:uid="{5A2356B0-CFCC-4355-8797-BDA3729C82A2}">
      <formula1>Simple_options_list</formula1>
    </dataValidation>
    <dataValidation type="decimal" errorStyle="warning"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Taux de change/conversion" prompt="Saisir ici le taux de change  d’1 USD dans la devise indiquée ci-dessus._x000a__x000a_Si des informations supplémentaires sont pertinentes, veuillez les noter dans la section commentaires" sqref="E45" xr:uid="{B829D853-CBE9-47A6-BB70-39A48E950EAD}">
      <formula1>0</formula1>
      <formula2>9999999999999990000</formula2>
    </dataValidation>
  </dataValidations>
  <hyperlinks>
    <hyperlink ref="C44" r:id="rId1" display="Reporting currency (ISO-4217)" xr:uid="{00000000-0004-0000-0100-000000000000}"/>
    <hyperlink ref="C47" r:id="rId2" location="r4-7" display="Exigence ITIE 4.7 : Désagrégation" xr:uid="{00000000-0004-0000-0100-000001000000}"/>
    <hyperlink ref="C32" r:id="rId3" location="r7-2" display="Public debate (Requirement 7.1)" xr:uid="{00000000-0004-0000-0100-000002000000}"/>
    <hyperlink ref="E25" r:id="rId4" xr:uid="{A2EFFF7D-BD00-49F7-A379-65735B0BA92C}"/>
    <hyperlink ref="E46" r:id="rId5" xr:uid="{E583A90A-040C-46D0-AB2E-BB895DBBE5B5}"/>
  </hyperlinks>
  <pageMargins left="0.23622047244094491" right="0.23622047244094491" top="0.74803149606299213" bottom="0.74803149606299213" header="0.31496062992125984" footer="0.31496062992125984"/>
  <pageSetup paperSize="8" scale="77" fitToHeight="2" orientation="portrait" horizontalDpi="2400" verticalDpi="2400"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S14"/>
  <sheetViews>
    <sheetView zoomScale="84" zoomScaleNormal="84" workbookViewId="0">
      <selection activeCell="B7" sqref="B7"/>
    </sheetView>
  </sheetViews>
  <sheetFormatPr defaultColWidth="10.5" defaultRowHeight="15.75" x14ac:dyDescent="0.25"/>
  <cols>
    <col min="1" max="1" width="14.875" customWidth="1"/>
    <col min="2" max="2" width="48" customWidth="1"/>
    <col min="3" max="3" width="3" customWidth="1"/>
    <col min="4" max="4" width="30.375" customWidth="1"/>
    <col min="5" max="5" width="3" customWidth="1"/>
    <col min="6" max="6" width="24.125" customWidth="1"/>
    <col min="7" max="7" width="3" customWidth="1"/>
    <col min="8" max="8" width="19.1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359</v>
      </c>
    </row>
    <row r="3" spans="1:19" s="34" customFormat="1" ht="157.5" x14ac:dyDescent="0.25">
      <c r="A3" s="249" t="s">
        <v>360</v>
      </c>
      <c r="B3" s="53" t="s">
        <v>361</v>
      </c>
      <c r="D3" s="10" t="s">
        <v>495</v>
      </c>
      <c r="F3" s="54"/>
      <c r="H3" s="54"/>
      <c r="J3" s="45"/>
      <c r="L3" s="33"/>
      <c r="N3" s="33"/>
      <c r="P3" s="33"/>
      <c r="R3" s="33"/>
    </row>
    <row r="4" spans="1:19" s="32" customFormat="1" ht="19.5" x14ac:dyDescent="0.25">
      <c r="A4" s="52"/>
      <c r="B4" s="43"/>
      <c r="D4" s="43"/>
      <c r="F4" s="43"/>
      <c r="H4" s="43"/>
      <c r="J4" s="44"/>
      <c r="L4" s="44"/>
    </row>
    <row r="5" spans="1:19" s="329" customFormat="1" ht="99" x14ac:dyDescent="0.25">
      <c r="A5" s="334"/>
      <c r="B5" s="328" t="s">
        <v>84</v>
      </c>
      <c r="D5" s="330" t="s">
        <v>85</v>
      </c>
      <c r="E5" s="331"/>
      <c r="F5" s="330" t="s">
        <v>86</v>
      </c>
      <c r="G5" s="331"/>
      <c r="H5" s="330" t="s">
        <v>87</v>
      </c>
      <c r="J5" s="332" t="s">
        <v>88</v>
      </c>
      <c r="K5" s="331"/>
      <c r="L5" s="332" t="s">
        <v>89</v>
      </c>
      <c r="M5" s="331"/>
      <c r="N5" s="332" t="s">
        <v>90</v>
      </c>
      <c r="O5" s="331"/>
      <c r="P5" s="332" t="s">
        <v>91</v>
      </c>
      <c r="Q5" s="331"/>
      <c r="R5" s="332" t="s">
        <v>92</v>
      </c>
      <c r="S5" s="331"/>
    </row>
    <row r="6" spans="1:19" s="32" customFormat="1" ht="19.5" x14ac:dyDescent="0.25">
      <c r="A6" s="52"/>
      <c r="B6" s="43"/>
      <c r="D6" s="43"/>
      <c r="F6" s="43"/>
      <c r="H6" s="43"/>
      <c r="J6" s="44"/>
      <c r="L6" s="44"/>
      <c r="N6" s="44"/>
      <c r="P6" s="44"/>
      <c r="R6" s="44"/>
    </row>
    <row r="7" spans="1:19" s="34" customFormat="1" ht="31.5" x14ac:dyDescent="0.25">
      <c r="A7" s="249" t="s">
        <v>108</v>
      </c>
      <c r="B7" s="53" t="s">
        <v>362</v>
      </c>
      <c r="D7" s="10" t="s">
        <v>663</v>
      </c>
      <c r="F7" s="54"/>
      <c r="H7" s="54"/>
      <c r="J7" s="45"/>
      <c r="L7" s="33"/>
      <c r="M7" s="32"/>
      <c r="N7" s="33"/>
      <c r="O7" s="32"/>
      <c r="P7" s="33"/>
      <c r="Q7" s="32"/>
      <c r="R7" s="33"/>
    </row>
    <row r="8" spans="1:19" s="32" customFormat="1" ht="19.5" x14ac:dyDescent="0.25">
      <c r="A8" s="52"/>
      <c r="B8" s="43"/>
      <c r="D8" s="43"/>
      <c r="F8" s="43"/>
      <c r="H8" s="43"/>
      <c r="J8" s="44"/>
      <c r="L8" s="44"/>
      <c r="N8" s="44"/>
      <c r="P8" s="44"/>
      <c r="R8" s="44"/>
    </row>
    <row r="9" spans="1:19" s="9" customFormat="1" ht="31.5" x14ac:dyDescent="0.25">
      <c r="A9" s="14"/>
      <c r="B9" s="50" t="s">
        <v>363</v>
      </c>
      <c r="D9" s="10"/>
      <c r="F9" s="10"/>
      <c r="G9" s="32"/>
      <c r="H9" s="10"/>
      <c r="I9" s="32"/>
      <c r="J9" s="394"/>
      <c r="K9" s="32"/>
      <c r="L9" s="33"/>
      <c r="M9" s="32"/>
      <c r="N9" s="33"/>
      <c r="O9" s="32"/>
      <c r="P9" s="33"/>
      <c r="Q9" s="32"/>
      <c r="R9" s="33"/>
      <c r="S9" s="32"/>
    </row>
    <row r="10" spans="1:19" s="9" customFormat="1" ht="31.5" x14ac:dyDescent="0.25">
      <c r="A10" s="14"/>
      <c r="B10" s="56" t="s">
        <v>364</v>
      </c>
      <c r="D10" s="10" t="s">
        <v>65</v>
      </c>
      <c r="F10" s="10"/>
      <c r="G10" s="34"/>
      <c r="H10" s="10"/>
      <c r="I10" s="34"/>
      <c r="J10" s="395"/>
      <c r="K10" s="34"/>
      <c r="L10" s="33"/>
      <c r="M10" s="34"/>
      <c r="N10" s="33"/>
      <c r="O10" s="34"/>
      <c r="P10" s="33"/>
      <c r="Q10" s="34"/>
      <c r="R10" s="33"/>
      <c r="S10" s="34"/>
    </row>
    <row r="11" spans="1:19" s="9" customFormat="1" ht="47.25" x14ac:dyDescent="0.25">
      <c r="A11" s="14"/>
      <c r="B11" s="56" t="s">
        <v>365</v>
      </c>
      <c r="D11" s="10" t="s">
        <v>98</v>
      </c>
      <c r="F11" s="10"/>
      <c r="G11" s="34"/>
      <c r="H11" s="10"/>
      <c r="I11" s="34"/>
      <c r="J11" s="395"/>
      <c r="K11" s="34"/>
      <c r="L11" s="33"/>
      <c r="M11" s="34"/>
      <c r="N11" s="33"/>
      <c r="O11" s="34"/>
      <c r="P11" s="33"/>
      <c r="Q11" s="34"/>
      <c r="R11" s="33"/>
      <c r="S11" s="34"/>
    </row>
    <row r="12" spans="1:19" s="9" customFormat="1" ht="63" x14ac:dyDescent="0.25">
      <c r="A12" s="14"/>
      <c r="B12" s="56" t="s">
        <v>366</v>
      </c>
      <c r="D12" s="10" t="s">
        <v>98</v>
      </c>
      <c r="F12" s="10"/>
      <c r="G12" s="34"/>
      <c r="H12" s="10"/>
      <c r="I12" s="34"/>
      <c r="J12" s="395"/>
      <c r="K12" s="34"/>
      <c r="L12" s="33"/>
      <c r="M12" s="34"/>
      <c r="N12" s="33"/>
      <c r="O12" s="34"/>
      <c r="P12" s="33"/>
      <c r="Q12" s="34"/>
      <c r="R12" s="33"/>
      <c r="S12" s="34"/>
    </row>
    <row r="13" spans="1:19" s="9" customFormat="1" ht="63" x14ac:dyDescent="0.25">
      <c r="A13" s="14"/>
      <c r="B13" s="56" t="s">
        <v>367</v>
      </c>
      <c r="D13" s="10" t="s">
        <v>110</v>
      </c>
      <c r="F13" s="10"/>
      <c r="G13" s="34"/>
      <c r="H13" s="10"/>
      <c r="I13" s="34"/>
      <c r="J13" s="396"/>
      <c r="K13" s="34"/>
      <c r="L13" s="33"/>
      <c r="M13" s="34"/>
      <c r="N13" s="33"/>
      <c r="O13" s="34"/>
      <c r="P13" s="33"/>
      <c r="Q13" s="34"/>
      <c r="R13" s="33"/>
      <c r="S13" s="34"/>
    </row>
    <row r="14" spans="1:19" s="11" customFormat="1" x14ac:dyDescent="0.25">
      <c r="A14" s="57"/>
    </row>
  </sheetData>
  <mergeCells count="1">
    <mergeCell ref="J9:J13"/>
  </mergeCells>
  <pageMargins left="0.23622047244094491" right="0.23622047244094491" top="0.74803149606299213" bottom="0.74803149606299213" header="0.31496062992125984" footer="0.31496062992125984"/>
  <pageSetup paperSize="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S12"/>
  <sheetViews>
    <sheetView workbookViewId="0">
      <selection activeCell="D4" sqref="D4"/>
    </sheetView>
  </sheetViews>
  <sheetFormatPr defaultColWidth="10.5" defaultRowHeight="15.75" x14ac:dyDescent="0.25"/>
  <cols>
    <col min="1" max="1" width="17.875" customWidth="1"/>
    <col min="2" max="2" width="44" customWidth="1"/>
    <col min="3" max="3" width="3" customWidth="1"/>
    <col min="4" max="4" width="25.875" customWidth="1"/>
    <col min="5" max="5" width="3" customWidth="1"/>
    <col min="6" max="6" width="25.875" customWidth="1"/>
    <col min="7" max="7" width="3" customWidth="1"/>
    <col min="8" max="8" width="25.87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368</v>
      </c>
    </row>
    <row r="3" spans="1:19" s="34" customFormat="1" ht="189" x14ac:dyDescent="0.25">
      <c r="A3" s="249" t="s">
        <v>369</v>
      </c>
      <c r="B3" s="53" t="s">
        <v>370</v>
      </c>
      <c r="D3" s="10" t="s">
        <v>495</v>
      </c>
      <c r="F3" s="54"/>
      <c r="H3" s="54"/>
      <c r="J3" s="45"/>
      <c r="L3" s="33"/>
      <c r="N3" s="33"/>
      <c r="P3" s="33"/>
      <c r="R3" s="33"/>
    </row>
    <row r="4" spans="1:19" s="32" customFormat="1" ht="19.5" x14ac:dyDescent="0.25">
      <c r="A4" s="52"/>
      <c r="B4" s="43"/>
      <c r="D4" s="43"/>
      <c r="F4" s="43"/>
      <c r="H4" s="43"/>
      <c r="J4" s="44"/>
      <c r="L4" s="44"/>
    </row>
    <row r="5" spans="1:19" s="49" customFormat="1" ht="136.5" x14ac:dyDescent="0.25">
      <c r="A5" s="47"/>
      <c r="B5" s="48" t="s">
        <v>84</v>
      </c>
      <c r="D5" s="91" t="s">
        <v>85</v>
      </c>
      <c r="E5" s="41"/>
      <c r="F5" s="91" t="s">
        <v>86</v>
      </c>
      <c r="G5" s="41"/>
      <c r="H5" s="91" t="s">
        <v>87</v>
      </c>
      <c r="J5" s="42" t="s">
        <v>88</v>
      </c>
      <c r="K5" s="41"/>
      <c r="L5" s="42" t="s">
        <v>89</v>
      </c>
      <c r="M5" s="41"/>
      <c r="N5" s="42" t="s">
        <v>90</v>
      </c>
      <c r="O5" s="41"/>
      <c r="P5" s="42" t="s">
        <v>91</v>
      </c>
      <c r="Q5" s="41"/>
      <c r="R5" s="42" t="s">
        <v>92</v>
      </c>
      <c r="S5" s="41"/>
    </row>
    <row r="6" spans="1:19" s="32" customFormat="1" ht="19.5" x14ac:dyDescent="0.25">
      <c r="A6" s="52"/>
      <c r="B6" s="43"/>
      <c r="D6" s="43"/>
      <c r="F6" s="43"/>
      <c r="H6" s="43"/>
      <c r="J6" s="44"/>
      <c r="L6" s="44"/>
      <c r="N6" s="44"/>
      <c r="P6" s="44"/>
      <c r="R6" s="44"/>
    </row>
    <row r="7" spans="1:19" s="32" customFormat="1" ht="78.75" x14ac:dyDescent="0.25">
      <c r="A7" s="52"/>
      <c r="B7" s="76" t="s">
        <v>371</v>
      </c>
      <c r="D7" s="10" t="s">
        <v>545</v>
      </c>
      <c r="F7" s="10" t="str">
        <f>IF(D7=[2]Lists!$K$4,"&lt; Input URL to data source &gt;",IF(D7=[2]Lists!$K$5,"&lt; Reference section in EITI Report or URL &gt;",IF(D7=[2]Lists!$K$6,"&lt; Reference evidence of non-applicability &gt;","")))</f>
        <v/>
      </c>
      <c r="H7" s="10" t="s">
        <v>849</v>
      </c>
      <c r="J7" s="394"/>
      <c r="L7" s="33"/>
      <c r="N7" s="33"/>
      <c r="P7" s="33"/>
      <c r="R7" s="33"/>
    </row>
    <row r="8" spans="1:19" s="32" customFormat="1" ht="63" x14ac:dyDescent="0.25">
      <c r="A8" s="52"/>
      <c r="B8" s="50" t="s">
        <v>372</v>
      </c>
      <c r="D8" s="10" t="s">
        <v>545</v>
      </c>
      <c r="F8" s="10" t="str">
        <f>IF(D8=[2]Lists!$K$4,"&lt; Input URL to data source &gt;",IF(D8=[2]Lists!$K$5,"&lt; Reference section in EITI Report or URL &gt;",IF(D8=[2]Lists!$K$6,"&lt; Reference evidence of non-applicability &gt;","")))</f>
        <v/>
      </c>
      <c r="H8" s="10" t="s">
        <v>850</v>
      </c>
      <c r="J8" s="395"/>
      <c r="L8" s="33"/>
      <c r="N8" s="33"/>
      <c r="P8" s="33"/>
      <c r="R8" s="33"/>
    </row>
    <row r="9" spans="1:19" s="32" customFormat="1" ht="47.25" x14ac:dyDescent="0.25">
      <c r="A9" s="52"/>
      <c r="B9" s="50" t="s">
        <v>373</v>
      </c>
      <c r="D9" s="10" t="s">
        <v>545</v>
      </c>
      <c r="F9" s="10" t="str">
        <f>IF(D9=[2]Lists!$K$4,"&lt; Input URL to data source &gt;",IF(D9=[2]Lists!$K$5,"&lt; Reference section in EITI Report or URL &gt;",IF(D9=[2]Lists!$K$6,"&lt; Reference evidence of non-applicability &gt;","")))</f>
        <v/>
      </c>
      <c r="H9" s="10" t="s">
        <v>850</v>
      </c>
      <c r="J9" s="395"/>
      <c r="L9" s="33"/>
      <c r="N9" s="33"/>
      <c r="P9" s="33"/>
      <c r="R9" s="33"/>
    </row>
    <row r="10" spans="1:19" s="32" customFormat="1" ht="63" x14ac:dyDescent="0.25">
      <c r="A10" s="52"/>
      <c r="B10" s="50" t="s">
        <v>374</v>
      </c>
      <c r="D10" s="10" t="s">
        <v>545</v>
      </c>
      <c r="F10" s="10" t="str">
        <f>IF(D10=[2]Lists!$K$4,"&lt; Input URL to data source &gt;",IF(D10=[2]Lists!$K$5,"&lt; Reference section in EITI Report or URL &gt;",IF(D10=[2]Lists!$K$6,"&lt; Reference evidence of non-applicability &gt;","")))</f>
        <v/>
      </c>
      <c r="H10" s="10" t="s">
        <v>850</v>
      </c>
      <c r="J10" s="395"/>
      <c r="L10" s="33"/>
      <c r="N10" s="33"/>
      <c r="P10" s="33"/>
      <c r="R10" s="33"/>
    </row>
    <row r="11" spans="1:19" s="32" customFormat="1" ht="47.25" x14ac:dyDescent="0.25">
      <c r="A11" s="52"/>
      <c r="B11" s="50" t="s">
        <v>375</v>
      </c>
      <c r="D11" s="10" t="s">
        <v>545</v>
      </c>
      <c r="F11" s="10" t="str">
        <f>IF(D11=[2]Lists!$K$4,"&lt; Input URL to data source &gt;",IF(D11=[2]Lists!$K$5,"&lt; Reference section in EITI Report or URL &gt;",IF(D11=[2]Lists!$K$6,"&lt; Reference evidence of non-applicability &gt;","")))</f>
        <v/>
      </c>
      <c r="H11" s="10" t="s">
        <v>851</v>
      </c>
      <c r="J11" s="396"/>
      <c r="L11" s="33"/>
      <c r="N11" s="33"/>
      <c r="P11" s="33"/>
      <c r="R11" s="33"/>
    </row>
    <row r="12" spans="1:19" s="11" customFormat="1" ht="31.5" x14ac:dyDescent="0.25">
      <c r="A12" s="57"/>
      <c r="B12" s="76" t="s">
        <v>376</v>
      </c>
      <c r="D12" s="10" t="s">
        <v>851</v>
      </c>
    </row>
  </sheetData>
  <mergeCells count="1">
    <mergeCell ref="J7:J11"/>
  </mergeCells>
  <pageMargins left="0.7" right="0.7" top="0.75" bottom="0.75" header="0.3" footer="0.3"/>
  <pageSetup paperSize="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S10"/>
  <sheetViews>
    <sheetView workbookViewId="0">
      <selection activeCell="D4" sqref="D4"/>
    </sheetView>
  </sheetViews>
  <sheetFormatPr defaultColWidth="10.5" defaultRowHeight="15.75" x14ac:dyDescent="0.25"/>
  <cols>
    <col min="1" max="1" width="17.5" customWidth="1"/>
    <col min="2" max="2" width="38" customWidth="1"/>
    <col min="3" max="3" width="3.375" customWidth="1"/>
    <col min="4" max="4" width="26" customWidth="1"/>
    <col min="5" max="5" width="3.375" customWidth="1"/>
    <col min="6" max="6" width="26" customWidth="1"/>
    <col min="7" max="7" width="3.375" customWidth="1"/>
    <col min="8" max="8" width="26" customWidth="1"/>
    <col min="9" max="9" width="3.3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377</v>
      </c>
    </row>
    <row r="3" spans="1:19" s="34" customFormat="1" ht="157.5" x14ac:dyDescent="0.25">
      <c r="A3" s="249" t="s">
        <v>378</v>
      </c>
      <c r="B3" s="53" t="s">
        <v>379</v>
      </c>
      <c r="D3" s="10" t="s">
        <v>495</v>
      </c>
      <c r="F3" s="54"/>
      <c r="H3" s="54"/>
      <c r="J3" s="45"/>
      <c r="L3" s="33"/>
      <c r="N3" s="33"/>
      <c r="P3" s="33"/>
      <c r="R3" s="33"/>
    </row>
    <row r="4" spans="1:19" s="32" customFormat="1" ht="19.5" x14ac:dyDescent="0.25">
      <c r="A4" s="52"/>
      <c r="B4" s="43"/>
      <c r="D4" s="43"/>
      <c r="F4" s="43"/>
      <c r="H4" s="43"/>
      <c r="J4" s="44"/>
      <c r="L4" s="44"/>
    </row>
    <row r="5" spans="1:19" s="49" customFormat="1" ht="136.5" x14ac:dyDescent="0.25">
      <c r="A5" s="47"/>
      <c r="B5" s="48" t="s">
        <v>84</v>
      </c>
      <c r="D5" s="91" t="s">
        <v>85</v>
      </c>
      <c r="E5" s="41"/>
      <c r="F5" s="91" t="s">
        <v>86</v>
      </c>
      <c r="G5" s="41"/>
      <c r="H5" s="91" t="s">
        <v>87</v>
      </c>
      <c r="J5" s="42" t="s">
        <v>88</v>
      </c>
      <c r="K5" s="41"/>
      <c r="L5" s="42" t="s">
        <v>89</v>
      </c>
      <c r="M5" s="41"/>
      <c r="N5" s="42" t="s">
        <v>90</v>
      </c>
      <c r="O5" s="41"/>
      <c r="P5" s="42" t="s">
        <v>91</v>
      </c>
      <c r="Q5" s="41"/>
      <c r="R5" s="42" t="s">
        <v>92</v>
      </c>
      <c r="S5" s="41"/>
    </row>
    <row r="6" spans="1:19" s="32" customFormat="1" ht="19.5" x14ac:dyDescent="0.25">
      <c r="A6" s="52"/>
      <c r="B6" s="43"/>
      <c r="D6" s="43"/>
      <c r="F6" s="43"/>
      <c r="H6" s="43"/>
      <c r="J6" s="44"/>
      <c r="L6" s="44"/>
      <c r="N6" s="44"/>
      <c r="P6" s="44"/>
      <c r="R6" s="44"/>
    </row>
    <row r="7" spans="1:19" s="9" customFormat="1" ht="47.25" x14ac:dyDescent="0.3">
      <c r="A7" s="14"/>
      <c r="B7" s="76" t="s">
        <v>380</v>
      </c>
      <c r="D7" s="10">
        <v>2</v>
      </c>
      <c r="E7" s="79"/>
      <c r="F7" s="10" t="str">
        <f>IF(D7=[2]Lists!$K$4,"&lt; Input URL to data source &gt;",IF(D7=[2]Lists!$K$5,"&lt; Reference section in EITI Report or URL &gt;",IF(D7=[2]Lists!$K$6,"&lt; Reference evidence of non-applicability &gt;","")))</f>
        <v/>
      </c>
      <c r="G7" s="32"/>
      <c r="H7" s="10" t="str">
        <f>IF(F7=[2]Lists!$K$4,"&lt; Input URL to data source &gt;",IF(F7=[2]Lists!$K$5,"&lt; Reference section in EITI Report or URL &gt;",IF(F7=[2]Lists!$K$6,"&lt; Reference evidence of non-applicability &gt;","")))</f>
        <v/>
      </c>
      <c r="I7" s="32"/>
      <c r="J7" s="394"/>
      <c r="K7" s="32"/>
      <c r="L7" s="33"/>
      <c r="M7" s="32"/>
      <c r="N7" s="33"/>
      <c r="O7" s="32"/>
      <c r="P7" s="33"/>
      <c r="Q7" s="32"/>
      <c r="R7" s="33"/>
      <c r="S7" s="32"/>
    </row>
    <row r="8" spans="1:19" s="79" customFormat="1" ht="31.5" x14ac:dyDescent="0.3">
      <c r="A8" s="78"/>
      <c r="B8" s="76" t="s">
        <v>381</v>
      </c>
      <c r="D8" s="10" t="s">
        <v>50</v>
      </c>
      <c r="F8" s="10" t="str">
        <f>IF(D8=[2]Lists!$K$4,"&lt; Input URL to data source &gt;",IF(D8=[2]Lists!$K$5,"&lt; Reference section in EITI Report or URL &gt;",IF(D8=[2]Lists!$K$6,"&lt; Reference evidence of non-applicability &gt;","")))</f>
        <v/>
      </c>
      <c r="H8" s="10" t="str">
        <f>IF(F8=[2]Lists!$K$4,"&lt; Input URL to data source &gt;",IF(F8=[2]Lists!$K$5,"&lt; Reference section in EITI Report or URL &gt;",IF(F8=[2]Lists!$K$6,"&lt; Reference evidence of non-applicability &gt;","")))</f>
        <v/>
      </c>
      <c r="J8" s="395"/>
      <c r="K8" s="80"/>
      <c r="L8" s="33"/>
      <c r="M8" s="80"/>
      <c r="N8" s="33"/>
      <c r="O8" s="80"/>
      <c r="P8" s="33"/>
      <c r="Q8" s="80"/>
      <c r="R8" s="33"/>
    </row>
    <row r="9" spans="1:19" s="79" customFormat="1" ht="52.5" customHeight="1" x14ac:dyDescent="0.3">
      <c r="A9" s="78"/>
      <c r="B9" s="81" t="s">
        <v>382</v>
      </c>
      <c r="D9" s="10" t="s">
        <v>50</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96"/>
      <c r="K9" s="80"/>
      <c r="L9" s="33"/>
      <c r="M9" s="80"/>
      <c r="N9" s="33"/>
      <c r="O9" s="80"/>
      <c r="P9" s="33"/>
      <c r="Q9" s="80"/>
      <c r="R9" s="33"/>
    </row>
    <row r="10" spans="1:19" s="11" customFormat="1" x14ac:dyDescent="0.25">
      <c r="A10" s="57"/>
    </row>
  </sheetData>
  <mergeCells count="1">
    <mergeCell ref="J7:J9"/>
  </mergeCells>
  <pageMargins left="0.7" right="0.7" top="0.75" bottom="0.75" header="0.3" footer="0.3"/>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S26"/>
  <sheetViews>
    <sheetView workbookViewId="0">
      <selection activeCell="F4" sqref="F4"/>
    </sheetView>
  </sheetViews>
  <sheetFormatPr defaultColWidth="10.5" defaultRowHeight="15.75" x14ac:dyDescent="0.25"/>
  <cols>
    <col min="1" max="1" width="22" customWidth="1"/>
    <col min="2" max="2" width="45.5" customWidth="1"/>
    <col min="3" max="3" width="3" customWidth="1"/>
    <col min="4" max="4" width="24.5" customWidth="1"/>
    <col min="5" max="5" width="3" customWidth="1"/>
    <col min="6" max="6" width="24.5" customWidth="1"/>
    <col min="7" max="7" width="3" customWidth="1"/>
    <col min="8" max="8" width="24.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383</v>
      </c>
    </row>
    <row r="3" spans="1:19" s="34" customFormat="1" ht="204.75" x14ac:dyDescent="0.25">
      <c r="A3" s="249" t="s">
        <v>384</v>
      </c>
      <c r="B3" s="53" t="s">
        <v>385</v>
      </c>
      <c r="D3" s="10" t="s">
        <v>495</v>
      </c>
      <c r="F3" s="54"/>
      <c r="H3" s="54"/>
      <c r="J3" s="45"/>
      <c r="L3" s="33"/>
      <c r="N3" s="33"/>
      <c r="P3" s="33"/>
      <c r="R3" s="33"/>
    </row>
    <row r="4" spans="1:19" s="32" customFormat="1" ht="19.5" x14ac:dyDescent="0.25">
      <c r="A4" s="52"/>
      <c r="B4" s="43"/>
      <c r="D4" s="43"/>
      <c r="F4" s="43"/>
      <c r="H4" s="43"/>
      <c r="J4" s="44"/>
      <c r="L4" s="44"/>
    </row>
    <row r="5" spans="1:19" s="49" customFormat="1" ht="136.5" x14ac:dyDescent="0.25">
      <c r="A5" s="47"/>
      <c r="B5" s="48" t="s">
        <v>84</v>
      </c>
      <c r="D5" s="91" t="s">
        <v>85</v>
      </c>
      <c r="E5" s="41"/>
      <c r="F5" s="91" t="s">
        <v>86</v>
      </c>
      <c r="G5" s="41"/>
      <c r="H5" s="91" t="s">
        <v>87</v>
      </c>
      <c r="J5" s="42" t="s">
        <v>88</v>
      </c>
      <c r="K5" s="41"/>
      <c r="L5" s="42" t="s">
        <v>89</v>
      </c>
      <c r="M5" s="41"/>
      <c r="N5" s="42" t="s">
        <v>90</v>
      </c>
      <c r="O5" s="41"/>
      <c r="P5" s="42" t="s">
        <v>91</v>
      </c>
      <c r="Q5" s="41"/>
      <c r="R5" s="42" t="s">
        <v>92</v>
      </c>
      <c r="S5" s="41"/>
    </row>
    <row r="6" spans="1:19" s="32" customFormat="1" ht="19.5" x14ac:dyDescent="0.25">
      <c r="A6" s="52"/>
      <c r="B6" s="43"/>
      <c r="D6" s="43"/>
      <c r="F6" s="43"/>
      <c r="H6" s="43"/>
      <c r="J6" s="44"/>
      <c r="L6" s="44"/>
      <c r="N6" s="44"/>
      <c r="P6" s="44"/>
      <c r="R6" s="44"/>
    </row>
    <row r="7" spans="1:19" s="9" customFormat="1" ht="78.75" x14ac:dyDescent="0.25">
      <c r="A7" s="14"/>
      <c r="B7" s="82" t="s">
        <v>386</v>
      </c>
      <c r="D7" s="10" t="s">
        <v>545</v>
      </c>
      <c r="F7" s="10" t="str">
        <f>IF(D7=[2]Lists!$K$4,"&lt; Input URL to data source &gt;",IF(D7=[2]Lists!$K$5,"&lt; Reference section in EITI Report or URL &gt;",IF(D7=[2]Lists!$K$6,"&lt; Reference evidence of non-applicability &gt;","")))</f>
        <v/>
      </c>
      <c r="G7" s="32"/>
      <c r="H7" s="10" t="s">
        <v>666</v>
      </c>
      <c r="I7" s="32"/>
      <c r="J7" s="394"/>
      <c r="K7" s="32"/>
      <c r="L7" s="33"/>
      <c r="M7" s="32"/>
      <c r="N7" s="33"/>
      <c r="O7" s="32"/>
      <c r="P7" s="33"/>
      <c r="Q7" s="32"/>
      <c r="R7" s="33"/>
      <c r="S7" s="32"/>
    </row>
    <row r="8" spans="1:19" s="9" customFormat="1" ht="47.25" x14ac:dyDescent="0.25">
      <c r="A8" s="14"/>
      <c r="B8" s="82" t="s">
        <v>387</v>
      </c>
      <c r="D8" s="10" t="s">
        <v>545</v>
      </c>
      <c r="F8" s="10" t="str">
        <f>IF(D8=[2]Lists!$K$4,"&lt; Input URL to data source &gt;",IF(D8=[2]Lists!$K$5,"&lt; Reference section in EITI Report or URL &gt;",IF(D8=[2]Lists!$K$6,"&lt; Reference evidence of non-applicability &gt;","")))</f>
        <v/>
      </c>
      <c r="G8" s="34"/>
      <c r="H8" s="10" t="s">
        <v>845</v>
      </c>
      <c r="I8" s="34"/>
      <c r="J8" s="395"/>
      <c r="K8" s="34"/>
      <c r="L8" s="33"/>
      <c r="M8" s="34"/>
      <c r="N8" s="33"/>
      <c r="O8" s="34"/>
      <c r="P8" s="33"/>
      <c r="Q8" s="34"/>
      <c r="R8" s="33"/>
      <c r="S8" s="34"/>
    </row>
    <row r="9" spans="1:19" s="9" customFormat="1" ht="31.5" x14ac:dyDescent="0.25">
      <c r="A9" s="14"/>
      <c r="B9" s="82" t="s">
        <v>388</v>
      </c>
      <c r="D9" s="10" t="s">
        <v>545</v>
      </c>
      <c r="F9" s="10" t="str">
        <f>IF(D9=[2]Lists!$K$4,"&lt; Input URL to data source &gt;",IF(D9=[2]Lists!$K$5,"&lt; Reference section in EITI Report or URL &gt;",IF(D9=[2]Lists!$K$6,"&lt; Reference evidence of non-applicability &gt;","")))</f>
        <v/>
      </c>
      <c r="G9" s="32"/>
      <c r="H9" s="10" t="s">
        <v>667</v>
      </c>
      <c r="I9" s="32"/>
      <c r="J9" s="395"/>
      <c r="K9" s="32"/>
      <c r="L9" s="33"/>
      <c r="M9" s="32"/>
      <c r="N9" s="33"/>
      <c r="O9" s="32"/>
      <c r="P9" s="33"/>
      <c r="Q9" s="32"/>
      <c r="R9" s="33"/>
      <c r="S9" s="32"/>
    </row>
    <row r="10" spans="1:19" s="9" customFormat="1" x14ac:dyDescent="0.25">
      <c r="A10" s="14"/>
      <c r="B10" s="82" t="s">
        <v>389</v>
      </c>
      <c r="D10" s="10" t="s">
        <v>545</v>
      </c>
      <c r="F10" s="10" t="str">
        <f>IF(D10=[2]Lists!$K$4,"&lt; Input URL to data source &gt;",IF(D10=[2]Lists!$K$5,"&lt; Reference section in EITI Report or URL &gt;",IF(D10=[2]Lists!$K$6,"&lt; Reference evidence of non-applicability &gt;","")))</f>
        <v/>
      </c>
      <c r="G10" s="34"/>
      <c r="H10" s="10" t="s">
        <v>667</v>
      </c>
      <c r="I10" s="34"/>
      <c r="J10" s="395"/>
      <c r="K10" s="34"/>
      <c r="L10" s="33"/>
      <c r="M10" s="34"/>
      <c r="N10" s="33"/>
      <c r="O10" s="34"/>
      <c r="P10" s="33"/>
      <c r="Q10" s="34"/>
      <c r="R10" s="33"/>
      <c r="S10" s="34"/>
    </row>
    <row r="11" spans="1:19" s="9" customFormat="1" ht="31.5" x14ac:dyDescent="0.25">
      <c r="A11" s="14"/>
      <c r="B11" s="82" t="s">
        <v>390</v>
      </c>
      <c r="D11" s="10" t="s">
        <v>545</v>
      </c>
      <c r="F11" s="10" t="str">
        <f>IF(D11=[2]Lists!$K$4,"&lt; Input URL to data source &gt;",IF(D11=[2]Lists!$K$5,"&lt; Reference section in EITI Report or URL &gt;",IF(D11=[2]Lists!$K$6,"&lt; Reference evidence of non-applicability &gt;","")))</f>
        <v/>
      </c>
      <c r="G11" s="32"/>
      <c r="H11" s="10" t="s">
        <v>668</v>
      </c>
      <c r="I11" s="32"/>
      <c r="J11" s="395"/>
      <c r="K11" s="32"/>
      <c r="L11" s="33"/>
      <c r="M11" s="32"/>
      <c r="N11" s="33"/>
      <c r="O11" s="32"/>
      <c r="P11" s="33"/>
      <c r="Q11" s="32"/>
      <c r="R11" s="33"/>
      <c r="S11" s="32"/>
    </row>
    <row r="12" spans="1:19" s="9" customFormat="1" x14ac:dyDescent="0.25">
      <c r="A12" s="14"/>
      <c r="B12" s="82" t="s">
        <v>391</v>
      </c>
      <c r="D12" s="10" t="s">
        <v>545</v>
      </c>
      <c r="F12" s="10" t="str">
        <f>IF(D12=[2]Lists!$K$4,"&lt; Input URL to data source &gt;",IF(D12=[2]Lists!$K$5,"&lt; Reference section in EITI Report or URL &gt;",IF(D12=[2]Lists!$K$6,"&lt; Reference evidence of non-applicability &gt;","")))</f>
        <v/>
      </c>
      <c r="G12" s="36"/>
      <c r="H12" s="10" t="s">
        <v>668</v>
      </c>
      <c r="I12" s="36"/>
      <c r="J12" s="395"/>
      <c r="K12" s="36"/>
      <c r="L12" s="33"/>
      <c r="M12" s="36"/>
      <c r="N12" s="33"/>
      <c r="O12" s="36"/>
      <c r="P12" s="33"/>
      <c r="Q12" s="36"/>
      <c r="R12" s="33"/>
      <c r="S12" s="36"/>
    </row>
    <row r="13" spans="1:19" s="70" customFormat="1" ht="63" x14ac:dyDescent="0.25">
      <c r="A13" s="69"/>
      <c r="B13" s="84" t="s">
        <v>392</v>
      </c>
      <c r="D13" s="10" t="s">
        <v>50</v>
      </c>
      <c r="F13" s="72"/>
      <c r="G13" s="73"/>
      <c r="H13" s="72" t="s">
        <v>852</v>
      </c>
      <c r="I13" s="73"/>
      <c r="J13" s="395"/>
      <c r="K13" s="73"/>
      <c r="L13" s="74"/>
      <c r="M13" s="73"/>
      <c r="N13" s="74"/>
      <c r="O13" s="73"/>
      <c r="P13" s="74"/>
      <c r="Q13" s="73"/>
      <c r="R13" s="74"/>
      <c r="S13" s="73"/>
    </row>
    <row r="14" spans="1:19" s="70" customFormat="1" ht="31.5" x14ac:dyDescent="0.25">
      <c r="A14" s="69"/>
      <c r="B14" s="56" t="s">
        <v>393</v>
      </c>
      <c r="D14" s="10" t="s">
        <v>50</v>
      </c>
      <c r="F14" s="72"/>
      <c r="G14" s="73"/>
      <c r="H14" s="72" t="s">
        <v>853</v>
      </c>
      <c r="I14" s="73"/>
      <c r="J14" s="395"/>
      <c r="K14" s="73"/>
      <c r="L14" s="74"/>
      <c r="M14" s="73"/>
      <c r="N14" s="74"/>
      <c r="O14" s="73"/>
      <c r="P14" s="74"/>
      <c r="Q14" s="73"/>
      <c r="R14" s="74"/>
      <c r="S14" s="73"/>
    </row>
    <row r="15" spans="1:19" s="70" customFormat="1" ht="63" x14ac:dyDescent="0.25">
      <c r="A15" s="69"/>
      <c r="B15" s="56" t="s">
        <v>394</v>
      </c>
      <c r="D15" s="10" t="s">
        <v>50</v>
      </c>
      <c r="F15" s="72"/>
      <c r="G15" s="73"/>
      <c r="H15" s="72" t="s">
        <v>854</v>
      </c>
      <c r="I15" s="73"/>
      <c r="J15" s="395"/>
      <c r="K15" s="73"/>
      <c r="L15" s="74"/>
      <c r="M15" s="73"/>
      <c r="N15" s="74"/>
      <c r="O15" s="73"/>
      <c r="P15" s="74"/>
      <c r="Q15" s="73"/>
      <c r="R15" s="74"/>
      <c r="S15" s="73"/>
    </row>
    <row r="16" spans="1:19" s="70" customFormat="1" ht="110.25" x14ac:dyDescent="0.25">
      <c r="A16" s="69"/>
      <c r="B16" s="56" t="s">
        <v>395</v>
      </c>
      <c r="D16" s="10" t="s">
        <v>50</v>
      </c>
      <c r="F16" s="72"/>
      <c r="G16" s="73"/>
      <c r="H16" s="72" t="s">
        <v>852</v>
      </c>
      <c r="I16" s="73"/>
      <c r="J16" s="395"/>
      <c r="K16" s="73"/>
      <c r="L16" s="74"/>
      <c r="M16" s="73"/>
      <c r="N16" s="74"/>
      <c r="O16" s="73"/>
      <c r="P16" s="74"/>
      <c r="Q16" s="73"/>
      <c r="R16" s="74"/>
      <c r="S16" s="73"/>
    </row>
    <row r="17" spans="1:19" s="70" customFormat="1" ht="47.25" x14ac:dyDescent="0.25">
      <c r="A17" s="69"/>
      <c r="B17" s="56" t="s">
        <v>396</v>
      </c>
      <c r="D17" s="10" t="s">
        <v>50</v>
      </c>
      <c r="F17" s="72"/>
      <c r="G17" s="73"/>
      <c r="H17" s="10" t="s">
        <v>855</v>
      </c>
      <c r="I17" s="73"/>
      <c r="J17" s="395"/>
      <c r="K17" s="73"/>
      <c r="L17" s="74"/>
      <c r="M17" s="73"/>
      <c r="N17" s="74"/>
      <c r="O17" s="73"/>
      <c r="P17" s="74"/>
      <c r="Q17" s="73"/>
      <c r="R17" s="74"/>
      <c r="S17" s="73"/>
    </row>
    <row r="18" spans="1:19" s="70" customFormat="1" ht="94.5" x14ac:dyDescent="0.25">
      <c r="A18" s="69"/>
      <c r="B18" s="56" t="s">
        <v>397</v>
      </c>
      <c r="D18" s="10" t="s">
        <v>50</v>
      </c>
      <c r="F18" s="72"/>
      <c r="G18" s="73"/>
      <c r="H18" s="10" t="s">
        <v>592</v>
      </c>
      <c r="I18" s="73"/>
      <c r="J18" s="395"/>
      <c r="K18" s="73"/>
      <c r="L18" s="74"/>
      <c r="M18" s="73"/>
      <c r="N18" s="74"/>
      <c r="O18" s="73"/>
      <c r="P18" s="74"/>
      <c r="Q18" s="73"/>
      <c r="R18" s="74"/>
      <c r="S18" s="73"/>
    </row>
    <row r="19" spans="1:19" s="70" customFormat="1" ht="78.75" x14ac:dyDescent="0.25">
      <c r="A19" s="69"/>
      <c r="B19" s="56" t="s">
        <v>398</v>
      </c>
      <c r="D19" s="10" t="s">
        <v>50</v>
      </c>
      <c r="F19" s="72"/>
      <c r="G19" s="73"/>
      <c r="H19" s="10" t="s">
        <v>592</v>
      </c>
      <c r="I19" s="73"/>
      <c r="J19" s="395"/>
      <c r="K19" s="73"/>
      <c r="L19" s="74"/>
      <c r="M19" s="73"/>
      <c r="N19" s="74"/>
      <c r="O19" s="73"/>
      <c r="P19" s="74"/>
      <c r="Q19" s="73"/>
      <c r="R19" s="74"/>
      <c r="S19" s="73"/>
    </row>
    <row r="20" spans="1:19" s="70" customFormat="1" ht="47.25" x14ac:dyDescent="0.25">
      <c r="A20" s="69"/>
      <c r="B20" s="56" t="s">
        <v>399</v>
      </c>
      <c r="D20" s="10" t="s">
        <v>50</v>
      </c>
      <c r="F20" s="72"/>
      <c r="G20" s="73"/>
      <c r="H20" s="10" t="s">
        <v>592</v>
      </c>
      <c r="I20" s="73"/>
      <c r="J20" s="395"/>
      <c r="K20" s="73"/>
      <c r="L20" s="74"/>
      <c r="M20" s="73"/>
      <c r="N20" s="74"/>
      <c r="O20" s="73"/>
      <c r="P20" s="74"/>
      <c r="Q20" s="73"/>
      <c r="R20" s="74"/>
      <c r="S20" s="73"/>
    </row>
    <row r="21" spans="1:19" s="70" customFormat="1" ht="110.25" x14ac:dyDescent="0.25">
      <c r="A21" s="69"/>
      <c r="B21" s="84" t="s">
        <v>400</v>
      </c>
      <c r="D21" s="10" t="s">
        <v>553</v>
      </c>
      <c r="F21" s="72"/>
      <c r="G21" s="73"/>
      <c r="H21" s="72"/>
      <c r="I21" s="73"/>
      <c r="J21" s="395"/>
      <c r="K21" s="73"/>
      <c r="L21" s="74"/>
      <c r="M21" s="73"/>
      <c r="N21" s="74"/>
      <c r="O21" s="73"/>
      <c r="P21" s="74"/>
      <c r="Q21" s="73"/>
      <c r="R21" s="74"/>
      <c r="S21" s="73"/>
    </row>
    <row r="22" spans="1:19" s="70" customFormat="1" ht="47.25" x14ac:dyDescent="0.25">
      <c r="A22" s="69"/>
      <c r="B22" s="56" t="s">
        <v>401</v>
      </c>
      <c r="D22" s="10" t="s">
        <v>553</v>
      </c>
      <c r="F22" s="72"/>
      <c r="G22" s="73"/>
      <c r="H22" s="72"/>
      <c r="I22" s="73"/>
      <c r="J22" s="395"/>
      <c r="K22" s="73"/>
      <c r="L22" s="74"/>
      <c r="M22" s="73"/>
      <c r="N22" s="74"/>
      <c r="O22" s="73"/>
      <c r="P22" s="74"/>
      <c r="Q22" s="73"/>
      <c r="R22" s="74"/>
      <c r="S22" s="73"/>
    </row>
    <row r="23" spans="1:19" s="70" customFormat="1" ht="47.25" x14ac:dyDescent="0.25">
      <c r="A23" s="69"/>
      <c r="B23" s="56" t="s">
        <v>402</v>
      </c>
      <c r="D23" s="10" t="s">
        <v>553</v>
      </c>
      <c r="F23" s="72"/>
      <c r="G23" s="73"/>
      <c r="H23" s="72"/>
      <c r="I23" s="73"/>
      <c r="J23" s="395"/>
      <c r="K23" s="73"/>
      <c r="L23" s="74"/>
      <c r="M23" s="73"/>
      <c r="N23" s="74"/>
      <c r="O23" s="73"/>
      <c r="P23" s="74"/>
      <c r="Q23" s="73"/>
      <c r="R23" s="74"/>
      <c r="S23" s="73"/>
    </row>
    <row r="24" spans="1:19" s="70" customFormat="1" ht="63" x14ac:dyDescent="0.25">
      <c r="A24" s="69"/>
      <c r="B24" s="56" t="s">
        <v>403</v>
      </c>
      <c r="D24" s="10" t="s">
        <v>553</v>
      </c>
      <c r="F24" s="72"/>
      <c r="G24" s="73"/>
      <c r="H24" s="72"/>
      <c r="I24" s="73"/>
      <c r="J24" s="395"/>
      <c r="K24" s="73"/>
      <c r="L24" s="74"/>
      <c r="M24" s="73"/>
      <c r="N24" s="74"/>
      <c r="O24" s="73"/>
      <c r="P24" s="74"/>
      <c r="Q24" s="73"/>
      <c r="R24" s="74"/>
      <c r="S24" s="73"/>
    </row>
    <row r="25" spans="1:19" s="70" customFormat="1" ht="31.5" x14ac:dyDescent="0.25">
      <c r="A25" s="69"/>
      <c r="B25" s="56" t="s">
        <v>404</v>
      </c>
      <c r="D25" s="10" t="s">
        <v>553</v>
      </c>
      <c r="F25" s="72"/>
      <c r="G25" s="73"/>
      <c r="H25" s="72"/>
      <c r="I25" s="73"/>
      <c r="J25" s="396"/>
      <c r="K25" s="73"/>
      <c r="L25" s="74"/>
      <c r="M25" s="73"/>
      <c r="N25" s="74"/>
      <c r="O25" s="73"/>
      <c r="P25" s="74"/>
      <c r="Q25" s="73"/>
      <c r="R25" s="74"/>
      <c r="S25" s="73"/>
    </row>
    <row r="26" spans="1:19" s="11" customFormat="1" x14ac:dyDescent="0.25">
      <c r="A26" s="57"/>
      <c r="B26" s="83"/>
    </row>
  </sheetData>
  <mergeCells count="1">
    <mergeCell ref="J7:J25"/>
  </mergeCells>
  <phoneticPr fontId="74" type="noConversion"/>
  <pageMargins left="0.7" right="0.7" top="0.75" bottom="0.75" header="0.3" footer="0.3"/>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S15"/>
  <sheetViews>
    <sheetView workbookViewId="0">
      <selection activeCell="C1" sqref="C1"/>
    </sheetView>
  </sheetViews>
  <sheetFormatPr defaultColWidth="10.5" defaultRowHeight="15.75" x14ac:dyDescent="0.25"/>
  <cols>
    <col min="1" max="1" width="16" customWidth="1"/>
    <col min="2" max="2" width="46.375" customWidth="1"/>
    <col min="3" max="3" width="3.375" customWidth="1"/>
    <col min="4" max="4" width="25.875" customWidth="1"/>
    <col min="5" max="5" width="3.375" customWidth="1"/>
    <col min="6" max="6" width="25.875" customWidth="1"/>
    <col min="7" max="7" width="3.375" customWidth="1"/>
    <col min="8" max="8" width="25.875" customWidth="1"/>
    <col min="9" max="9" width="3.3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405</v>
      </c>
    </row>
    <row r="3" spans="1:19" s="34" customFormat="1" ht="110.25" x14ac:dyDescent="0.25">
      <c r="A3" s="249" t="s">
        <v>406</v>
      </c>
      <c r="B3" s="53" t="s">
        <v>407</v>
      </c>
      <c r="D3" s="10" t="s">
        <v>495</v>
      </c>
      <c r="F3" s="54"/>
      <c r="H3" s="54"/>
      <c r="J3" s="45"/>
      <c r="L3" s="33"/>
      <c r="N3" s="33"/>
      <c r="P3" s="33"/>
      <c r="R3" s="33"/>
    </row>
    <row r="4" spans="1:19" s="32" customFormat="1" ht="19.5" x14ac:dyDescent="0.25">
      <c r="A4" s="52"/>
      <c r="B4" s="43"/>
      <c r="D4" s="43"/>
      <c r="F4" s="43"/>
      <c r="H4" s="43"/>
      <c r="J4" s="44"/>
      <c r="L4" s="44"/>
    </row>
    <row r="5" spans="1:19" s="49" customFormat="1" ht="136.5" x14ac:dyDescent="0.25">
      <c r="A5" s="47"/>
      <c r="B5" s="48" t="s">
        <v>84</v>
      </c>
      <c r="D5" s="91" t="s">
        <v>85</v>
      </c>
      <c r="E5" s="41"/>
      <c r="F5" s="91" t="s">
        <v>86</v>
      </c>
      <c r="G5" s="41"/>
      <c r="H5" s="91" t="s">
        <v>87</v>
      </c>
      <c r="J5" s="42" t="s">
        <v>88</v>
      </c>
      <c r="K5" s="41"/>
      <c r="L5" s="42" t="s">
        <v>89</v>
      </c>
      <c r="M5" s="41"/>
      <c r="N5" s="42" t="s">
        <v>90</v>
      </c>
      <c r="O5" s="41"/>
      <c r="P5" s="42" t="s">
        <v>91</v>
      </c>
      <c r="Q5" s="41"/>
      <c r="R5" s="42" t="s">
        <v>92</v>
      </c>
      <c r="S5" s="41"/>
    </row>
    <row r="6" spans="1:19" s="32" customFormat="1" ht="19.5" x14ac:dyDescent="0.25">
      <c r="A6" s="52"/>
      <c r="B6" s="43"/>
      <c r="D6" s="43"/>
      <c r="F6" s="43"/>
      <c r="H6" s="43"/>
      <c r="J6" s="44"/>
      <c r="L6" s="44"/>
      <c r="N6" s="44"/>
      <c r="P6" s="44"/>
      <c r="R6" s="44"/>
    </row>
    <row r="7" spans="1:19" s="9" customFormat="1" ht="78.75" x14ac:dyDescent="0.25">
      <c r="A7" s="14"/>
      <c r="B7" s="50" t="s">
        <v>408</v>
      </c>
      <c r="D7" s="10" t="s">
        <v>545</v>
      </c>
      <c r="F7" s="10" t="str">
        <f>IF(D7=[2]Lists!$K$4,"&lt; Input URL to data source &gt;",IF(D7=[2]Lists!$K$5,"&lt; Reference section in EITI Report or URL &gt;",IF(D7=[2]Lists!$K$6,"&lt; Reference evidence of non-applicability &gt;","")))</f>
        <v/>
      </c>
      <c r="G7" s="32"/>
      <c r="H7" s="10" t="s">
        <v>856</v>
      </c>
      <c r="I7" s="32"/>
      <c r="J7" s="394"/>
      <c r="K7" s="32"/>
      <c r="L7" s="33"/>
      <c r="M7" s="32"/>
      <c r="N7" s="33"/>
      <c r="O7" s="32"/>
      <c r="P7" s="33"/>
      <c r="Q7" s="32"/>
      <c r="R7" s="33"/>
      <c r="S7" s="32"/>
    </row>
    <row r="8" spans="1:19" s="9" customFormat="1" ht="47.25" x14ac:dyDescent="0.25">
      <c r="A8" s="14"/>
      <c r="B8" s="56" t="s">
        <v>409</v>
      </c>
      <c r="D8" s="10" t="s">
        <v>553</v>
      </c>
      <c r="F8" s="10"/>
      <c r="G8" s="32"/>
      <c r="H8" s="10"/>
      <c r="I8" s="32"/>
      <c r="J8" s="395"/>
      <c r="K8" s="32"/>
      <c r="L8" s="33"/>
      <c r="M8" s="32"/>
      <c r="N8" s="33"/>
      <c r="O8" s="32"/>
      <c r="P8" s="33"/>
      <c r="Q8" s="32"/>
      <c r="R8" s="33"/>
      <c r="S8" s="32"/>
    </row>
    <row r="9" spans="1:19" s="9" customFormat="1" ht="47.25" x14ac:dyDescent="0.25">
      <c r="A9" s="14"/>
      <c r="B9" s="56" t="s">
        <v>410</v>
      </c>
      <c r="D9" s="10" t="s">
        <v>553</v>
      </c>
      <c r="F9" s="64" t="str">
        <f>IF(D9=[2]Lists!$K$4,"&lt; Input URL to data source &gt;",IF(D9=[2]Lists!$K$5,"&lt; Reference section in EITI Report &gt;",IF(D9=[2]Lists!$K$6,"&lt; Reference evidence of non-applicability &gt;","")))</f>
        <v/>
      </c>
      <c r="G9" s="34"/>
      <c r="H9" s="64" t="str">
        <f>IF(F9=[2]Lists!$K$4,"&lt; Input URL to data source &gt;",IF(F9=[2]Lists!$K$5,"&lt; Reference section in EITI Report &gt;",IF(F9=[2]Lists!$K$6,"&lt; Reference evidence of non-applicability &gt;","")))</f>
        <v/>
      </c>
      <c r="I9" s="34"/>
      <c r="J9" s="395"/>
      <c r="K9" s="34"/>
      <c r="L9" s="33"/>
      <c r="M9" s="34"/>
      <c r="N9" s="33"/>
      <c r="O9" s="34"/>
      <c r="P9" s="33"/>
      <c r="Q9" s="34"/>
      <c r="R9" s="33"/>
      <c r="S9" s="34"/>
    </row>
    <row r="10" spans="1:19" s="9" customFormat="1" ht="63" x14ac:dyDescent="0.25">
      <c r="A10" s="14"/>
      <c r="B10" s="56" t="s">
        <v>411</v>
      </c>
      <c r="D10" s="10" t="s">
        <v>553</v>
      </c>
      <c r="F10" s="10"/>
      <c r="G10" s="32"/>
      <c r="H10" s="10"/>
      <c r="I10" s="32"/>
      <c r="J10" s="395"/>
      <c r="K10" s="32"/>
      <c r="L10" s="33"/>
      <c r="M10" s="32"/>
      <c r="N10" s="33"/>
      <c r="O10" s="32"/>
      <c r="P10" s="33"/>
      <c r="Q10" s="32"/>
      <c r="R10" s="33"/>
      <c r="S10" s="32"/>
    </row>
    <row r="11" spans="1:19" s="9" customFormat="1" ht="63" x14ac:dyDescent="0.25">
      <c r="A11" s="14"/>
      <c r="B11" s="56" t="s">
        <v>412</v>
      </c>
      <c r="D11" s="10" t="s">
        <v>553</v>
      </c>
      <c r="F11" s="10"/>
      <c r="G11" s="32"/>
      <c r="H11" s="10"/>
      <c r="I11" s="32"/>
      <c r="J11" s="395"/>
      <c r="K11" s="32"/>
      <c r="L11" s="33"/>
      <c r="M11" s="32"/>
      <c r="N11" s="33"/>
      <c r="O11" s="32"/>
      <c r="P11" s="33"/>
      <c r="Q11" s="32"/>
      <c r="R11" s="33"/>
      <c r="S11" s="32"/>
    </row>
    <row r="12" spans="1:19" s="9" customFormat="1" ht="110.25" x14ac:dyDescent="0.25">
      <c r="A12" s="14"/>
      <c r="B12" s="56" t="s">
        <v>413</v>
      </c>
      <c r="D12" s="10" t="s">
        <v>545</v>
      </c>
      <c r="F12" s="10"/>
      <c r="G12" s="32"/>
      <c r="H12" s="10" t="s">
        <v>700</v>
      </c>
      <c r="I12" s="32"/>
      <c r="J12" s="395"/>
      <c r="K12" s="32"/>
      <c r="L12" s="33"/>
      <c r="M12" s="32"/>
      <c r="N12" s="33"/>
      <c r="O12" s="32"/>
      <c r="P12" s="33"/>
      <c r="Q12" s="32"/>
      <c r="R12" s="33"/>
      <c r="S12" s="32"/>
    </row>
    <row r="13" spans="1:19" s="9" customFormat="1" ht="110.25" x14ac:dyDescent="0.25">
      <c r="A13" s="14"/>
      <c r="B13" s="56" t="s">
        <v>414</v>
      </c>
      <c r="D13" s="10" t="s">
        <v>548</v>
      </c>
      <c r="F13" s="10"/>
      <c r="G13" s="32"/>
      <c r="H13" s="476" t="s">
        <v>857</v>
      </c>
      <c r="I13" s="32"/>
      <c r="J13" s="395"/>
      <c r="K13" s="32"/>
      <c r="L13" s="33"/>
      <c r="M13" s="32"/>
      <c r="N13" s="33"/>
      <c r="O13" s="32"/>
      <c r="P13" s="33"/>
      <c r="Q13" s="32"/>
      <c r="R13" s="33"/>
      <c r="S13" s="32"/>
    </row>
    <row r="14" spans="1:19" s="9" customFormat="1" ht="47.25" x14ac:dyDescent="0.25">
      <c r="A14" s="14"/>
      <c r="B14" s="50" t="s">
        <v>415</v>
      </c>
      <c r="D14" s="10" t="s">
        <v>669</v>
      </c>
      <c r="F14" s="10" t="str">
        <f>IF(D14=[2]Lists!$K$4,"&lt; Input URL to data source &gt;",IF(D14=[2]Lists!$K$5,"&lt; Reference section in EITI Report or URL &gt;",IF(D14=[2]Lists!$K$6,"&lt; Reference evidence of non-applicability &gt;","")))</f>
        <v/>
      </c>
      <c r="G14" s="32"/>
      <c r="H14" s="10" t="str">
        <f>IF(F14=[2]Lists!$K$4,"&lt; Input URL to data source &gt;",IF(F14=[2]Lists!$K$5,"&lt; Reference section in EITI Report or URL &gt;",IF(F14=[2]Lists!$K$6,"&lt; Reference evidence of non-applicability &gt;","")))</f>
        <v/>
      </c>
      <c r="I14" s="32"/>
      <c r="J14" s="396"/>
      <c r="K14" s="32"/>
      <c r="L14" s="33"/>
      <c r="M14" s="32"/>
      <c r="N14" s="33"/>
      <c r="O14" s="32"/>
      <c r="P14" s="33"/>
      <c r="Q14" s="32"/>
      <c r="R14" s="33"/>
      <c r="S14" s="32"/>
    </row>
    <row r="15" spans="1:19" s="11" customFormat="1" x14ac:dyDescent="0.25">
      <c r="A15" s="57"/>
    </row>
  </sheetData>
  <mergeCells count="1">
    <mergeCell ref="J7:J14"/>
  </mergeCells>
  <hyperlinks>
    <hyperlink ref="H13" r:id="rId1" xr:uid="{D37A7B19-6AD1-4754-BE64-8D7B6BC37C1F}"/>
  </hyperlinks>
  <pageMargins left="0.7" right="0.7" top="0.75" bottom="0.75" header="0.3" footer="0.3"/>
  <pageSetup paperSize="8"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T30"/>
  <sheetViews>
    <sheetView zoomScale="85" zoomScaleNormal="85" workbookViewId="0">
      <selection activeCell="A3" sqref="A3"/>
    </sheetView>
  </sheetViews>
  <sheetFormatPr defaultColWidth="10.5" defaultRowHeight="15.75" x14ac:dyDescent="0.25"/>
  <cols>
    <col min="1" max="1" width="18.375" style="40" customWidth="1"/>
    <col min="2" max="2" width="37.875" customWidth="1"/>
    <col min="3" max="3" width="3" customWidth="1"/>
    <col min="4" max="4" width="27" customWidth="1"/>
    <col min="5" max="5" width="3" customWidth="1"/>
    <col min="6" max="6" width="27" customWidth="1"/>
    <col min="7" max="7" width="3" customWidth="1"/>
    <col min="8" max="8" width="27"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416</v>
      </c>
    </row>
    <row r="3" spans="1:19" s="34" customFormat="1" ht="110.25" x14ac:dyDescent="0.25">
      <c r="A3" s="249" t="s">
        <v>417</v>
      </c>
      <c r="B3" s="53" t="s">
        <v>418</v>
      </c>
      <c r="D3" s="10" t="s">
        <v>495</v>
      </c>
      <c r="F3" s="54"/>
      <c r="H3" s="54"/>
      <c r="J3" s="45"/>
      <c r="L3" s="33"/>
      <c r="N3" s="33"/>
      <c r="P3" s="33"/>
      <c r="R3" s="33"/>
    </row>
    <row r="4" spans="1:19" s="32" customFormat="1" ht="19.5" x14ac:dyDescent="0.25">
      <c r="A4" s="67"/>
      <c r="B4" s="43"/>
      <c r="D4" s="43"/>
      <c r="F4" s="43"/>
      <c r="H4" s="43"/>
      <c r="J4" s="44"/>
      <c r="L4" s="44"/>
    </row>
    <row r="5" spans="1:19" s="49" customFormat="1" ht="136.5" x14ac:dyDescent="0.25">
      <c r="A5" s="66"/>
      <c r="B5" s="48" t="s">
        <v>84</v>
      </c>
      <c r="D5" s="91" t="s">
        <v>85</v>
      </c>
      <c r="E5" s="41"/>
      <c r="F5" s="91" t="s">
        <v>86</v>
      </c>
      <c r="G5" s="41"/>
      <c r="H5" s="91" t="s">
        <v>87</v>
      </c>
      <c r="J5" s="42" t="s">
        <v>88</v>
      </c>
      <c r="K5" s="41"/>
      <c r="L5" s="42" t="s">
        <v>89</v>
      </c>
      <c r="M5" s="41"/>
      <c r="N5" s="42" t="s">
        <v>90</v>
      </c>
      <c r="O5" s="41"/>
      <c r="P5" s="42" t="s">
        <v>91</v>
      </c>
      <c r="Q5" s="41"/>
      <c r="R5" s="42" t="s">
        <v>92</v>
      </c>
      <c r="S5" s="41"/>
    </row>
    <row r="6" spans="1:19" s="32" customFormat="1" ht="19.5" x14ac:dyDescent="0.25">
      <c r="A6" s="67"/>
      <c r="B6" s="43"/>
      <c r="D6" s="43"/>
      <c r="F6" s="43"/>
      <c r="H6" s="43"/>
      <c r="J6" s="44"/>
      <c r="L6" s="44"/>
      <c r="N6" s="44"/>
      <c r="P6" s="44"/>
      <c r="R6" s="44"/>
    </row>
    <row r="7" spans="1:19" s="34" customFormat="1" ht="31.5" x14ac:dyDescent="0.25">
      <c r="A7" s="249" t="s">
        <v>108</v>
      </c>
      <c r="B7" s="53" t="s">
        <v>419</v>
      </c>
      <c r="D7" s="10" t="s">
        <v>50</v>
      </c>
      <c r="F7" s="54"/>
      <c r="H7" s="54"/>
      <c r="J7" s="45"/>
      <c r="L7" s="33"/>
      <c r="N7" s="33"/>
      <c r="P7" s="33"/>
      <c r="R7" s="33"/>
    </row>
    <row r="8" spans="1:19" s="32" customFormat="1" ht="19.5" x14ac:dyDescent="0.25">
      <c r="A8" s="67"/>
      <c r="B8" s="43"/>
      <c r="D8" s="43"/>
      <c r="F8" s="43"/>
      <c r="H8" s="43"/>
      <c r="J8" s="44"/>
      <c r="L8" s="44"/>
      <c r="N8" s="44"/>
      <c r="P8" s="44"/>
      <c r="R8" s="44"/>
    </row>
    <row r="9" spans="1:19" s="9" customFormat="1" ht="47.25" x14ac:dyDescent="0.25">
      <c r="A9" s="392" t="s">
        <v>420</v>
      </c>
      <c r="B9" s="50" t="s">
        <v>421</v>
      </c>
      <c r="D9" s="10" t="s">
        <v>545</v>
      </c>
      <c r="E9" s="479"/>
      <c r="F9" s="10" t="str">
        <f>IF(D9=[4]Lists!$K$4,"&lt; Input URL to data source &gt;",IF(D9=[4]Lists!$K$5,"&lt; Reference section in EITI Report or URL &gt;",IF(D9=[4]Lists!$K$6,"&lt; Reference evidence of non-applicability &gt;","")))</f>
        <v/>
      </c>
      <c r="G9" s="481"/>
      <c r="H9" s="10" t="str">
        <f>IF(F9=[4]Lists!$K$4,"&lt; Input URL to data source &gt;",IF(F9=[4]Lists!$K$5,"&lt; Reference section in EITI Report or URL &gt;",IF(F9=[4]Lists!$K$6,"&lt; Reference evidence of non-applicability &gt;","")))</f>
        <v/>
      </c>
      <c r="I9" s="32"/>
      <c r="J9" s="394"/>
      <c r="K9" s="32"/>
      <c r="L9" s="33"/>
      <c r="M9" s="32"/>
      <c r="N9" s="33"/>
      <c r="O9" s="32"/>
      <c r="P9" s="33"/>
      <c r="Q9" s="32"/>
      <c r="R9" s="33"/>
      <c r="S9" s="32"/>
    </row>
    <row r="10" spans="1:19" s="9" customFormat="1" ht="47.25" x14ac:dyDescent="0.25">
      <c r="A10" s="403"/>
      <c r="B10" s="56" t="s">
        <v>422</v>
      </c>
      <c r="D10" s="10" t="s">
        <v>50</v>
      </c>
      <c r="E10" s="479"/>
      <c r="F10" s="10"/>
      <c r="G10" s="481"/>
      <c r="H10" s="10"/>
      <c r="I10" s="32"/>
      <c r="J10" s="395"/>
      <c r="K10" s="32"/>
      <c r="L10" s="33"/>
      <c r="M10" s="32"/>
      <c r="N10" s="33"/>
      <c r="O10" s="32"/>
      <c r="P10" s="33"/>
      <c r="Q10" s="32"/>
      <c r="R10" s="33"/>
      <c r="S10" s="32"/>
    </row>
    <row r="11" spans="1:19" s="9" customFormat="1" ht="63" x14ac:dyDescent="0.25">
      <c r="A11" s="403"/>
      <c r="B11" s="56" t="s">
        <v>423</v>
      </c>
      <c r="D11" s="478">
        <v>177662649</v>
      </c>
      <c r="E11" s="479"/>
      <c r="F11" s="10" t="s">
        <v>673</v>
      </c>
      <c r="G11" s="480"/>
      <c r="H11" s="10" t="s">
        <v>673</v>
      </c>
      <c r="I11" s="34"/>
      <c r="J11" s="395"/>
      <c r="K11" s="34"/>
      <c r="L11" s="33"/>
      <c r="M11" s="34"/>
      <c r="N11" s="33"/>
      <c r="O11" s="34"/>
      <c r="P11" s="33"/>
      <c r="Q11" s="34"/>
      <c r="R11" s="33"/>
      <c r="S11" s="34"/>
    </row>
    <row r="12" spans="1:19" s="9" customFormat="1" ht="63" x14ac:dyDescent="0.25">
      <c r="A12" s="403"/>
      <c r="B12" s="56" t="s">
        <v>424</v>
      </c>
      <c r="D12" s="10" t="s">
        <v>65</v>
      </c>
      <c r="E12" s="479"/>
      <c r="F12" s="10" t="s">
        <v>280</v>
      </c>
      <c r="G12" s="480"/>
      <c r="H12" s="10" t="s">
        <v>280</v>
      </c>
      <c r="I12" s="34"/>
      <c r="J12" s="395"/>
      <c r="K12" s="34"/>
      <c r="L12" s="33"/>
      <c r="M12" s="34"/>
      <c r="N12" s="33"/>
      <c r="O12" s="34"/>
      <c r="P12" s="33"/>
      <c r="Q12" s="34"/>
      <c r="R12" s="33"/>
      <c r="S12" s="34"/>
    </row>
    <row r="13" spans="1:19" s="9" customFormat="1" ht="63" x14ac:dyDescent="0.25">
      <c r="A13" s="403"/>
      <c r="B13" s="85" t="s">
        <v>425</v>
      </c>
      <c r="D13" s="10" t="s">
        <v>65</v>
      </c>
      <c r="E13" s="479"/>
      <c r="F13" s="10" t="s">
        <v>280</v>
      </c>
      <c r="G13" s="480"/>
      <c r="H13" s="10" t="s">
        <v>280</v>
      </c>
      <c r="I13" s="34"/>
      <c r="J13" s="395"/>
      <c r="K13" s="34"/>
      <c r="L13" s="33"/>
      <c r="M13" s="34"/>
      <c r="N13" s="33"/>
      <c r="O13" s="34"/>
      <c r="P13" s="33"/>
      <c r="Q13" s="34"/>
      <c r="R13" s="33"/>
      <c r="S13" s="34"/>
    </row>
    <row r="14" spans="1:19" s="9" customFormat="1" ht="47.25" x14ac:dyDescent="0.25">
      <c r="A14" s="403"/>
      <c r="B14" s="56" t="s">
        <v>426</v>
      </c>
      <c r="D14" s="10">
        <v>0</v>
      </c>
      <c r="E14" s="479"/>
      <c r="F14" s="10" t="s">
        <v>673</v>
      </c>
      <c r="G14" s="480"/>
      <c r="H14" s="10" t="s">
        <v>673</v>
      </c>
      <c r="I14" s="34"/>
      <c r="J14" s="395"/>
      <c r="K14" s="34"/>
      <c r="L14" s="33"/>
      <c r="M14" s="34"/>
      <c r="N14" s="33"/>
      <c r="O14" s="34"/>
      <c r="P14" s="33"/>
      <c r="Q14" s="34"/>
      <c r="R14" s="33"/>
      <c r="S14" s="34"/>
    </row>
    <row r="15" spans="1:19" s="9" customFormat="1" ht="47.25" x14ac:dyDescent="0.25">
      <c r="A15" s="403"/>
      <c r="B15" s="56" t="s">
        <v>427</v>
      </c>
      <c r="D15" s="10" t="s">
        <v>65</v>
      </c>
      <c r="E15" s="479"/>
      <c r="F15" s="10" t="s">
        <v>280</v>
      </c>
      <c r="G15" s="480"/>
      <c r="H15" s="10" t="s">
        <v>280</v>
      </c>
      <c r="I15" s="34"/>
      <c r="J15" s="395"/>
      <c r="K15" s="34"/>
      <c r="L15" s="33"/>
      <c r="M15" s="34"/>
      <c r="N15" s="33"/>
      <c r="O15" s="34"/>
      <c r="P15" s="33"/>
      <c r="Q15" s="34"/>
      <c r="R15" s="33"/>
      <c r="S15" s="34"/>
    </row>
    <row r="16" spans="1:19" s="9" customFormat="1" x14ac:dyDescent="0.25">
      <c r="A16" s="403"/>
      <c r="B16" s="85" t="s">
        <v>860</v>
      </c>
      <c r="D16" s="10" t="s">
        <v>65</v>
      </c>
      <c r="E16" s="479"/>
      <c r="F16" s="10" t="s">
        <v>280</v>
      </c>
      <c r="G16" s="480"/>
      <c r="H16" s="10" t="s">
        <v>280</v>
      </c>
      <c r="I16" s="34"/>
      <c r="J16" s="396"/>
      <c r="K16" s="34"/>
      <c r="L16" s="33"/>
      <c r="M16" s="34"/>
      <c r="N16" s="33"/>
      <c r="O16" s="34"/>
      <c r="P16" s="33"/>
      <c r="Q16" s="34"/>
      <c r="R16" s="33"/>
      <c r="S16" s="34"/>
    </row>
    <row r="17" spans="1:20" s="9" customFormat="1" x14ac:dyDescent="0.25">
      <c r="A17" s="86"/>
      <c r="B17" s="56"/>
      <c r="D17" s="26"/>
      <c r="F17" s="26"/>
      <c r="G17" s="34"/>
      <c r="H17" s="26"/>
      <c r="I17" s="34"/>
      <c r="K17" s="34"/>
      <c r="M17" s="34"/>
      <c r="O17" s="34"/>
      <c r="Q17" s="34"/>
      <c r="S17" s="34"/>
    </row>
    <row r="18" spans="1:20" s="9" customFormat="1" ht="47.25" x14ac:dyDescent="0.25">
      <c r="A18" s="392" t="s">
        <v>428</v>
      </c>
      <c r="B18" s="50" t="s">
        <v>421</v>
      </c>
      <c r="D18" s="10" t="s">
        <v>545</v>
      </c>
      <c r="E18" s="479"/>
      <c r="F18" s="10" t="str">
        <f>IF(D18=[4]Lists!$K$4,"&lt; Input URL to data source &gt;",IF(D18=[4]Lists!$K$5,"&lt; Reference section in EITI Report or URL &gt;",IF(D18=[4]Lists!$K$6,"&lt; Reference evidence of non-applicability &gt;","")))</f>
        <v/>
      </c>
      <c r="G18" s="481"/>
      <c r="H18" s="10" t="str">
        <f>IF(F18=[4]Lists!$K$4,"&lt; Input URL to data source &gt;",IF(F18=[4]Lists!$K$5,"&lt; Reference section in EITI Report or URL &gt;",IF(F18=[4]Lists!$K$6,"&lt; Reference evidence of non-applicability &gt;","")))</f>
        <v/>
      </c>
      <c r="I18" s="32"/>
      <c r="J18" s="394"/>
      <c r="K18" s="32"/>
      <c r="L18" s="33"/>
      <c r="M18" s="32"/>
      <c r="N18" s="33"/>
      <c r="O18" s="32"/>
      <c r="P18" s="33"/>
      <c r="Q18" s="32"/>
      <c r="R18" s="33"/>
      <c r="S18" s="32"/>
    </row>
    <row r="19" spans="1:20" s="9" customFormat="1" ht="47.25" x14ac:dyDescent="0.25">
      <c r="A19" s="403"/>
      <c r="B19" s="56" t="s">
        <v>422</v>
      </c>
      <c r="D19" s="10" t="s">
        <v>50</v>
      </c>
      <c r="E19" s="479"/>
      <c r="F19" s="10"/>
      <c r="G19" s="481"/>
      <c r="H19" s="10"/>
      <c r="I19" s="32"/>
      <c r="J19" s="395"/>
      <c r="K19" s="32"/>
      <c r="L19" s="33"/>
      <c r="M19" s="32"/>
      <c r="N19" s="33"/>
      <c r="O19" s="32"/>
      <c r="P19" s="33"/>
      <c r="Q19" s="32"/>
      <c r="R19" s="33"/>
      <c r="S19" s="32"/>
    </row>
    <row r="20" spans="1:20" s="9" customFormat="1" ht="63" x14ac:dyDescent="0.25">
      <c r="A20" s="403"/>
      <c r="B20" s="56" t="s">
        <v>423</v>
      </c>
      <c r="D20" s="361">
        <v>12863875775</v>
      </c>
      <c r="E20" s="479"/>
      <c r="F20" s="10" t="s">
        <v>280</v>
      </c>
      <c r="G20" s="480"/>
      <c r="H20" s="10" t="s">
        <v>280</v>
      </c>
      <c r="I20" s="34"/>
      <c r="J20" s="395"/>
      <c r="K20" s="34"/>
      <c r="L20" s="33"/>
      <c r="M20" s="34"/>
      <c r="N20" s="33"/>
      <c r="O20" s="34"/>
      <c r="P20" s="33"/>
      <c r="Q20" s="34"/>
      <c r="R20" s="33"/>
      <c r="S20" s="34"/>
    </row>
    <row r="21" spans="1:20" s="9" customFormat="1" ht="63" x14ac:dyDescent="0.25">
      <c r="A21" s="403"/>
      <c r="B21" s="56" t="s">
        <v>424</v>
      </c>
      <c r="D21" s="10" t="s">
        <v>65</v>
      </c>
      <c r="E21" s="479"/>
      <c r="F21" s="10" t="s">
        <v>280</v>
      </c>
      <c r="G21" s="480"/>
      <c r="H21" s="10" t="s">
        <v>280</v>
      </c>
      <c r="I21" s="34"/>
      <c r="J21" s="395"/>
      <c r="K21" s="34"/>
      <c r="L21" s="33"/>
      <c r="M21" s="34"/>
      <c r="N21" s="33"/>
      <c r="O21" s="34"/>
      <c r="P21" s="33"/>
      <c r="Q21" s="34"/>
      <c r="R21" s="33"/>
      <c r="S21" s="34"/>
    </row>
    <row r="22" spans="1:20" s="9" customFormat="1" x14ac:dyDescent="0.25">
      <c r="A22" s="403"/>
      <c r="B22" s="85" t="s">
        <v>859</v>
      </c>
      <c r="D22" s="10" t="s">
        <v>65</v>
      </c>
      <c r="E22" s="479"/>
      <c r="F22" s="10" t="s">
        <v>280</v>
      </c>
      <c r="G22" s="480"/>
      <c r="H22" s="10" t="s">
        <v>280</v>
      </c>
      <c r="I22" s="34"/>
      <c r="J22" s="395"/>
      <c r="K22" s="34"/>
      <c r="L22" s="33"/>
      <c r="M22" s="34"/>
      <c r="N22" s="33"/>
      <c r="O22" s="34"/>
      <c r="P22" s="33"/>
      <c r="Q22" s="34"/>
      <c r="R22" s="33"/>
      <c r="S22" s="34"/>
    </row>
    <row r="23" spans="1:20" s="9" customFormat="1" ht="47.25" x14ac:dyDescent="0.25">
      <c r="A23" s="403"/>
      <c r="B23" s="56" t="s">
        <v>426</v>
      </c>
      <c r="D23" s="361">
        <v>1700000000</v>
      </c>
      <c r="E23" s="479"/>
      <c r="F23" s="10" t="s">
        <v>673</v>
      </c>
      <c r="G23" s="480"/>
      <c r="H23" s="10" t="s">
        <v>673</v>
      </c>
      <c r="I23" s="34"/>
      <c r="J23" s="395"/>
      <c r="K23" s="34"/>
      <c r="L23" s="33"/>
      <c r="M23" s="34"/>
      <c r="N23" s="33"/>
      <c r="O23" s="34"/>
      <c r="P23" s="33"/>
      <c r="Q23" s="34"/>
      <c r="R23" s="33"/>
      <c r="S23" s="34"/>
    </row>
    <row r="24" spans="1:20" s="9" customFormat="1" ht="47.25" x14ac:dyDescent="0.25">
      <c r="A24" s="403"/>
      <c r="B24" s="56" t="s">
        <v>427</v>
      </c>
      <c r="D24" s="10" t="s">
        <v>65</v>
      </c>
      <c r="E24" s="479"/>
      <c r="F24" s="10" t="s">
        <v>280</v>
      </c>
      <c r="G24" s="480"/>
      <c r="H24" s="10" t="s">
        <v>280</v>
      </c>
      <c r="I24" s="34"/>
      <c r="J24" s="395"/>
      <c r="K24" s="34"/>
      <c r="L24" s="33"/>
      <c r="M24" s="34"/>
      <c r="N24" s="33"/>
      <c r="O24" s="34"/>
      <c r="P24" s="33"/>
      <c r="Q24" s="34"/>
      <c r="R24" s="33"/>
      <c r="S24" s="34"/>
    </row>
    <row r="25" spans="1:20" s="9" customFormat="1" x14ac:dyDescent="0.25">
      <c r="A25" s="403"/>
      <c r="B25" s="85" t="s">
        <v>859</v>
      </c>
      <c r="D25" s="10" t="s">
        <v>65</v>
      </c>
      <c r="E25" s="479"/>
      <c r="F25" s="10" t="s">
        <v>280</v>
      </c>
      <c r="G25" s="480"/>
      <c r="H25" s="10" t="s">
        <v>280</v>
      </c>
      <c r="I25" s="34"/>
      <c r="J25" s="396"/>
      <c r="K25" s="34"/>
      <c r="L25" s="33"/>
      <c r="M25" s="34"/>
      <c r="N25" s="33"/>
      <c r="O25" s="34"/>
      <c r="P25" s="33"/>
      <c r="Q25" s="34"/>
      <c r="R25" s="33"/>
      <c r="S25" s="34"/>
    </row>
    <row r="26" spans="1:20" s="36" customFormat="1" x14ac:dyDescent="0.25">
      <c r="A26" s="87"/>
      <c r="B26" s="56"/>
    </row>
    <row r="27" spans="1:20" s="36" customFormat="1" ht="94.5" x14ac:dyDescent="0.25">
      <c r="A27" s="87"/>
      <c r="B27" s="50" t="s">
        <v>429</v>
      </c>
      <c r="D27" s="10" t="s">
        <v>670</v>
      </c>
      <c r="E27" s="9"/>
      <c r="F27" s="10"/>
      <c r="G27" s="32"/>
      <c r="H27" s="72" t="s">
        <v>852</v>
      </c>
      <c r="I27" s="32"/>
      <c r="J27" s="394"/>
      <c r="K27" s="32"/>
      <c r="L27" s="33"/>
      <c r="M27" s="32"/>
      <c r="N27" s="33"/>
      <c r="O27" s="32"/>
      <c r="P27" s="33"/>
      <c r="Q27" s="32"/>
      <c r="R27" s="33"/>
      <c r="S27" s="32"/>
      <c r="T27" s="9"/>
    </row>
    <row r="28" spans="1:20" s="36" customFormat="1" ht="94.5" x14ac:dyDescent="0.25">
      <c r="A28" s="87"/>
      <c r="B28" s="50" t="s">
        <v>430</v>
      </c>
      <c r="D28" s="10" t="s">
        <v>670</v>
      </c>
      <c r="E28" s="9"/>
      <c r="F28" s="10"/>
      <c r="G28" s="32"/>
      <c r="H28" s="10" t="s">
        <v>858</v>
      </c>
      <c r="I28" s="32"/>
      <c r="J28" s="395"/>
      <c r="K28" s="32"/>
      <c r="L28" s="33"/>
      <c r="M28" s="32"/>
      <c r="N28" s="33"/>
      <c r="O28" s="32"/>
      <c r="P28" s="33"/>
      <c r="Q28" s="32"/>
      <c r="R28" s="33"/>
      <c r="S28" s="32"/>
      <c r="T28" s="9"/>
    </row>
    <row r="29" spans="1:20" s="36" customFormat="1" ht="126" x14ac:dyDescent="0.25">
      <c r="A29" s="87"/>
      <c r="B29" s="50" t="s">
        <v>431</v>
      </c>
      <c r="D29" s="10" t="s">
        <v>670</v>
      </c>
      <c r="E29" s="9"/>
      <c r="F29" s="10"/>
      <c r="G29" s="32"/>
      <c r="H29" s="10" t="s">
        <v>861</v>
      </c>
      <c r="I29" s="32"/>
      <c r="J29" s="396"/>
      <c r="K29" s="32"/>
      <c r="L29" s="33"/>
      <c r="M29" s="32"/>
      <c r="N29" s="33"/>
      <c r="O29" s="32"/>
      <c r="P29" s="33"/>
      <c r="Q29" s="32"/>
      <c r="R29" s="33"/>
      <c r="S29" s="32"/>
      <c r="T29" s="9"/>
    </row>
    <row r="30" spans="1:20" s="11" customFormat="1" x14ac:dyDescent="0.25">
      <c r="A30" s="88"/>
    </row>
  </sheetData>
  <mergeCells count="5">
    <mergeCell ref="A9:A16"/>
    <mergeCell ref="A18:A25"/>
    <mergeCell ref="J9:J16"/>
    <mergeCell ref="J18:J25"/>
    <mergeCell ref="J27:J29"/>
  </mergeCells>
  <pageMargins left="0.7" right="0.7" top="0.75" bottom="0.75" header="0.3" footer="0.3"/>
  <pageSetup paperSize="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S9"/>
  <sheetViews>
    <sheetView workbookViewId="0">
      <selection activeCell="D4" sqref="D4"/>
    </sheetView>
  </sheetViews>
  <sheetFormatPr defaultColWidth="10.5" defaultRowHeight="15.75" x14ac:dyDescent="0.25"/>
  <cols>
    <col min="1" max="1" width="13.5" customWidth="1"/>
    <col min="2" max="2" width="37" customWidth="1"/>
    <col min="3" max="3" width="2.875" customWidth="1"/>
    <col min="4" max="4" width="22" customWidth="1"/>
    <col min="5" max="5" width="2.875" customWidth="1"/>
    <col min="6" max="6" width="22" customWidth="1"/>
    <col min="7" max="7" width="2.875" customWidth="1"/>
    <col min="8" max="8" width="22" customWidth="1"/>
    <col min="9" max="9" width="2.8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1" t="s">
        <v>432</v>
      </c>
    </row>
    <row r="3" spans="1:19" s="34" customFormat="1" ht="126" x14ac:dyDescent="0.25">
      <c r="A3" s="249" t="s">
        <v>433</v>
      </c>
      <c r="B3" s="53" t="s">
        <v>434</v>
      </c>
      <c r="D3" s="10" t="s">
        <v>495</v>
      </c>
      <c r="F3" s="54"/>
      <c r="H3" s="54"/>
      <c r="J3" s="45"/>
      <c r="L3" s="33"/>
      <c r="N3" s="33"/>
      <c r="P3" s="33"/>
      <c r="R3" s="33"/>
    </row>
    <row r="4" spans="1:19" s="32" customFormat="1" ht="19.5" x14ac:dyDescent="0.25">
      <c r="A4" s="52"/>
      <c r="B4" s="43"/>
      <c r="D4" s="43"/>
      <c r="F4" s="43"/>
      <c r="H4" s="43"/>
      <c r="J4" s="44"/>
      <c r="L4" s="44"/>
    </row>
    <row r="5" spans="1:19" s="49" customFormat="1" ht="136.5" x14ac:dyDescent="0.25">
      <c r="A5" s="47"/>
      <c r="B5" s="48" t="s">
        <v>84</v>
      </c>
      <c r="D5" s="91" t="s">
        <v>85</v>
      </c>
      <c r="E5" s="41"/>
      <c r="F5" s="91" t="s">
        <v>86</v>
      </c>
      <c r="G5" s="41"/>
      <c r="H5" s="91" t="s">
        <v>87</v>
      </c>
      <c r="J5" s="42" t="s">
        <v>88</v>
      </c>
      <c r="K5" s="41"/>
      <c r="L5" s="42" t="s">
        <v>89</v>
      </c>
      <c r="M5" s="41"/>
      <c r="N5" s="42" t="s">
        <v>90</v>
      </c>
      <c r="O5" s="41"/>
      <c r="P5" s="42" t="s">
        <v>91</v>
      </c>
      <c r="Q5" s="41"/>
      <c r="R5" s="42" t="s">
        <v>92</v>
      </c>
      <c r="S5" s="41"/>
    </row>
    <row r="6" spans="1:19" s="32" customFormat="1" ht="19.5" x14ac:dyDescent="0.25">
      <c r="A6" s="52"/>
      <c r="B6" s="43"/>
      <c r="D6" s="43"/>
      <c r="F6" s="43"/>
      <c r="H6" s="43"/>
      <c r="J6" s="44"/>
      <c r="L6" s="44"/>
      <c r="N6" s="44"/>
      <c r="P6" s="44"/>
      <c r="R6" s="44"/>
    </row>
    <row r="7" spans="1:19" s="9" customFormat="1" ht="94.5" x14ac:dyDescent="0.25">
      <c r="A7" s="14"/>
      <c r="B7" s="50" t="s">
        <v>435</v>
      </c>
      <c r="D7" s="10" t="s">
        <v>661</v>
      </c>
      <c r="F7" s="10" t="str">
        <f>IF(D7=[2]Lists!$K$4,"&lt; Input URL to data source &gt;",IF(D7=[2]Lists!$K$5,"&lt; Reference section in EITI Report or URL &gt;",IF(D7=[2]Lists!$K$6,"&lt; Reference evidence of non-applicability &gt;","")))</f>
        <v/>
      </c>
      <c r="G7" s="32"/>
      <c r="H7" s="10" t="str">
        <f>IF(F7=[2]Lists!$K$4,"&lt; Input URL to data source &gt;",IF(F7=[2]Lists!$K$5,"&lt; Reference section in EITI Report or URL &gt;",IF(F7=[2]Lists!$K$6,"&lt; Reference evidence of non-applicability &gt;","")))</f>
        <v/>
      </c>
      <c r="I7" s="32"/>
      <c r="J7" s="394"/>
      <c r="K7" s="32"/>
      <c r="L7" s="33"/>
      <c r="M7" s="32"/>
      <c r="N7" s="33"/>
      <c r="O7" s="32"/>
      <c r="P7" s="33"/>
      <c r="Q7" s="32"/>
      <c r="R7" s="33"/>
      <c r="S7" s="32"/>
    </row>
    <row r="8" spans="1:19" s="9" customFormat="1" ht="47.25" x14ac:dyDescent="0.25">
      <c r="A8" s="14"/>
      <c r="B8" s="50" t="s">
        <v>436</v>
      </c>
      <c r="D8" s="10" t="s">
        <v>545</v>
      </c>
      <c r="F8" s="10" t="str">
        <f>IF(D8=[2]Lists!$K$4,"&lt; Input URL to data source &gt;",IF(D8=[2]Lists!$K$5,"&lt; Reference section in EITI Report or URL &gt;",IF(D8=[2]Lists!$K$6,"&lt; Reference evidence of non-applicability &gt;","")))</f>
        <v/>
      </c>
      <c r="G8" s="34"/>
      <c r="H8" s="10" t="s">
        <v>862</v>
      </c>
      <c r="I8" s="34"/>
      <c r="J8" s="395"/>
      <c r="K8" s="34"/>
      <c r="L8" s="33"/>
      <c r="M8" s="34"/>
      <c r="N8" s="33"/>
      <c r="O8" s="34"/>
      <c r="P8" s="33"/>
      <c r="Q8" s="34"/>
      <c r="R8" s="33"/>
      <c r="S8" s="34"/>
    </row>
    <row r="9" spans="1:19" s="12" customFormat="1" ht="63" x14ac:dyDescent="0.25">
      <c r="A9" s="15"/>
      <c r="B9" s="55" t="s">
        <v>437</v>
      </c>
      <c r="D9" s="13" t="s">
        <v>548</v>
      </c>
      <c r="F9" s="13" t="s">
        <v>671</v>
      </c>
      <c r="G9" s="46"/>
      <c r="H9" s="13"/>
      <c r="I9" s="46"/>
      <c r="J9" s="448"/>
      <c r="K9" s="46"/>
      <c r="L9" s="35"/>
      <c r="M9" s="46"/>
      <c r="N9" s="35"/>
      <c r="O9" s="46"/>
      <c r="P9" s="35"/>
      <c r="Q9" s="46"/>
      <c r="R9" s="35"/>
      <c r="S9" s="46"/>
    </row>
  </sheetData>
  <mergeCells count="1">
    <mergeCell ref="J7:J9"/>
  </mergeCells>
  <pageMargins left="0.7" right="0.7" top="0.75" bottom="0.75" header="0.3" footer="0.3"/>
  <pageSetup paperSize="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S23"/>
  <sheetViews>
    <sheetView topLeftCell="A15" workbookViewId="0">
      <selection activeCell="B15" sqref="B15"/>
    </sheetView>
  </sheetViews>
  <sheetFormatPr defaultColWidth="10.5" defaultRowHeight="15.75" x14ac:dyDescent="0.25"/>
  <cols>
    <col min="1" max="1" width="15.5" customWidth="1"/>
    <col min="2" max="2" width="41.5" customWidth="1"/>
    <col min="3" max="3" width="3" customWidth="1"/>
    <col min="4" max="4" width="23.5" customWidth="1"/>
    <col min="5" max="5" width="3" customWidth="1"/>
    <col min="6" max="6" width="23.5" customWidth="1"/>
    <col min="7" max="7" width="3" customWidth="1"/>
    <col min="8" max="8" width="23.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1" t="s">
        <v>438</v>
      </c>
    </row>
    <row r="3" spans="1:19" s="34" customFormat="1" ht="157.5" x14ac:dyDescent="0.25">
      <c r="A3" s="249" t="s">
        <v>439</v>
      </c>
      <c r="B3" s="53" t="s">
        <v>440</v>
      </c>
      <c r="D3" s="10" t="s">
        <v>495</v>
      </c>
      <c r="F3" s="54"/>
      <c r="H3" s="54"/>
      <c r="J3" s="45"/>
      <c r="L3" s="33"/>
      <c r="N3" s="33"/>
      <c r="P3" s="33"/>
      <c r="R3" s="33"/>
    </row>
    <row r="4" spans="1:19" s="32" customFormat="1" ht="19.5" x14ac:dyDescent="0.25">
      <c r="A4" s="52"/>
      <c r="B4" s="43"/>
      <c r="D4" s="43"/>
      <c r="F4" s="43"/>
      <c r="H4" s="43"/>
      <c r="J4" s="44"/>
      <c r="L4" s="44"/>
    </row>
    <row r="5" spans="1:19" s="49" customFormat="1" ht="136.5" x14ac:dyDescent="0.25">
      <c r="A5" s="47"/>
      <c r="B5" s="48" t="s">
        <v>84</v>
      </c>
      <c r="D5" s="91" t="s">
        <v>85</v>
      </c>
      <c r="E5" s="41"/>
      <c r="F5" s="91" t="s">
        <v>86</v>
      </c>
      <c r="G5" s="41"/>
      <c r="H5" s="91" t="s">
        <v>87</v>
      </c>
      <c r="J5" s="42" t="s">
        <v>88</v>
      </c>
      <c r="K5" s="41"/>
      <c r="L5" s="42" t="s">
        <v>89</v>
      </c>
      <c r="M5" s="41"/>
      <c r="N5" s="42" t="s">
        <v>90</v>
      </c>
      <c r="O5" s="41"/>
      <c r="P5" s="42" t="s">
        <v>91</v>
      </c>
      <c r="Q5" s="41"/>
      <c r="R5" s="42" t="s">
        <v>92</v>
      </c>
      <c r="S5" s="41"/>
    </row>
    <row r="6" spans="1:19" s="32" customFormat="1" ht="19.5" x14ac:dyDescent="0.25">
      <c r="A6" s="52"/>
      <c r="B6" s="43"/>
      <c r="D6" s="43"/>
      <c r="F6" s="43"/>
      <c r="H6" s="43"/>
      <c r="J6" s="44"/>
      <c r="L6" s="44"/>
      <c r="N6" s="44"/>
      <c r="P6" s="44"/>
      <c r="R6" s="44"/>
    </row>
    <row r="7" spans="1:19" s="34" customFormat="1" ht="31.5" x14ac:dyDescent="0.25">
      <c r="A7" s="249" t="s">
        <v>108</v>
      </c>
      <c r="B7" s="53" t="s">
        <v>441</v>
      </c>
      <c r="D7" s="10" t="s">
        <v>50</v>
      </c>
      <c r="F7" s="54"/>
      <c r="H7" s="54"/>
      <c r="J7" s="45"/>
      <c r="L7" s="33"/>
      <c r="M7" s="32"/>
      <c r="N7" s="33"/>
      <c r="O7" s="32"/>
      <c r="P7" s="33"/>
      <c r="Q7" s="32"/>
      <c r="R7" s="33"/>
    </row>
    <row r="8" spans="1:19" s="32" customFormat="1" ht="19.5" x14ac:dyDescent="0.25">
      <c r="A8" s="52"/>
      <c r="B8" s="43"/>
      <c r="D8" s="43"/>
      <c r="F8" s="43"/>
      <c r="H8" s="43"/>
      <c r="J8" s="44"/>
      <c r="L8" s="44"/>
      <c r="N8" s="44"/>
      <c r="P8" s="44"/>
      <c r="R8" s="44"/>
    </row>
    <row r="9" spans="1:19" s="9" customFormat="1" ht="31.5" x14ac:dyDescent="0.25">
      <c r="A9" s="449" t="s">
        <v>442</v>
      </c>
      <c r="B9" s="50" t="s">
        <v>443</v>
      </c>
      <c r="D9" s="10" t="s">
        <v>870</v>
      </c>
      <c r="F9" s="10" t="str">
        <f>IF(D9=[2]Lists!$K$4,"&lt; Input URL to data source &gt;",IF(D9=[2]Lists!$K$5,"&lt; Reference section in EITI Report or URL &gt;",IF(D9=[2]Lists!$K$6,"&lt; Reference evidence of non-applicability &gt;","")))</f>
        <v/>
      </c>
      <c r="G9" s="32"/>
      <c r="H9" s="10"/>
      <c r="I9" s="32"/>
      <c r="J9" s="394"/>
      <c r="K9" s="32"/>
      <c r="L9" s="33"/>
      <c r="M9" s="32"/>
      <c r="N9" s="33"/>
      <c r="O9" s="32"/>
      <c r="P9" s="33"/>
      <c r="Q9" s="32"/>
      <c r="R9" s="33"/>
      <c r="S9" s="32"/>
    </row>
    <row r="10" spans="1:19" s="9" customFormat="1" ht="47.25" x14ac:dyDescent="0.25">
      <c r="A10" s="450"/>
      <c r="B10" s="56" t="s">
        <v>444</v>
      </c>
      <c r="D10" s="361"/>
      <c r="F10" s="10"/>
      <c r="G10" s="34"/>
      <c r="H10" s="10"/>
      <c r="I10" s="34"/>
      <c r="J10" s="395"/>
      <c r="K10" s="34"/>
      <c r="L10" s="33"/>
      <c r="M10" s="34"/>
      <c r="N10" s="33"/>
      <c r="O10" s="34"/>
      <c r="P10" s="33"/>
      <c r="Q10" s="34"/>
      <c r="R10" s="33"/>
      <c r="S10" s="34"/>
    </row>
    <row r="11" spans="1:19" s="9" customFormat="1" ht="47.25" x14ac:dyDescent="0.25">
      <c r="A11" s="450"/>
      <c r="B11" s="56" t="s">
        <v>445</v>
      </c>
      <c r="D11" s="361"/>
      <c r="F11" s="10"/>
      <c r="G11" s="32"/>
      <c r="H11" s="10"/>
      <c r="I11" s="32"/>
      <c r="J11" s="395"/>
      <c r="K11" s="32"/>
      <c r="L11" s="33"/>
      <c r="M11" s="32"/>
      <c r="N11" s="33"/>
      <c r="O11" s="32"/>
      <c r="P11" s="33"/>
      <c r="Q11" s="32"/>
      <c r="R11" s="33"/>
      <c r="S11" s="32"/>
    </row>
    <row r="12" spans="1:19" s="9" customFormat="1" ht="141.75" x14ac:dyDescent="0.25">
      <c r="A12" s="450"/>
      <c r="B12" s="56" t="s">
        <v>446</v>
      </c>
      <c r="D12" s="10"/>
      <c r="F12" s="10"/>
      <c r="G12" s="32"/>
      <c r="H12" s="10"/>
      <c r="I12" s="32"/>
      <c r="J12" s="395"/>
      <c r="K12" s="32"/>
      <c r="L12" s="33"/>
      <c r="M12" s="32"/>
      <c r="N12" s="33"/>
      <c r="O12" s="32"/>
      <c r="P12" s="33"/>
      <c r="Q12" s="32"/>
      <c r="R12" s="33"/>
      <c r="S12" s="32"/>
    </row>
    <row r="13" spans="1:19" s="9" customFormat="1" ht="63" x14ac:dyDescent="0.25">
      <c r="A13" s="450"/>
      <c r="B13" s="56" t="s">
        <v>447</v>
      </c>
      <c r="D13" s="10"/>
      <c r="F13" s="10"/>
      <c r="G13" s="36"/>
      <c r="H13" s="72"/>
      <c r="I13" s="36"/>
      <c r="J13" s="395"/>
      <c r="K13" s="36"/>
      <c r="L13" s="33"/>
      <c r="M13" s="36"/>
      <c r="N13" s="33"/>
      <c r="O13" s="36"/>
      <c r="P13" s="33"/>
      <c r="Q13" s="36"/>
      <c r="R13" s="33"/>
      <c r="S13" s="36"/>
    </row>
    <row r="14" spans="1:19" s="9" customFormat="1" ht="47.25" x14ac:dyDescent="0.25">
      <c r="A14" s="450"/>
      <c r="B14" s="50" t="s">
        <v>448</v>
      </c>
      <c r="D14" s="10" t="s">
        <v>545</v>
      </c>
      <c r="F14" s="64" t="str">
        <f>IF(D14=[2]Lists!$K$4,"&lt; Input URL to data source &gt;",IF(D14=[2]Lists!$K$5,"&lt; Reference section in EITI Report &gt;",IF(D14=[2]Lists!$K$6,"&lt; Reference evidence of non-applicability &gt;","")))</f>
        <v/>
      </c>
      <c r="G14" s="34"/>
      <c r="H14" s="10" t="s">
        <v>863</v>
      </c>
      <c r="I14" s="34"/>
      <c r="J14" s="395"/>
      <c r="K14" s="34"/>
      <c r="L14" s="33"/>
      <c r="M14" s="34"/>
      <c r="N14" s="33"/>
      <c r="O14" s="34"/>
      <c r="P14" s="33"/>
      <c r="Q14" s="34"/>
      <c r="R14" s="33"/>
      <c r="S14" s="34"/>
    </row>
    <row r="15" spans="1:19" s="9" customFormat="1" ht="47.25" x14ac:dyDescent="0.25">
      <c r="A15" s="450"/>
      <c r="B15" s="56" t="s">
        <v>449</v>
      </c>
      <c r="D15" s="361">
        <v>1473388131</v>
      </c>
      <c r="F15" s="10"/>
      <c r="G15" s="32"/>
      <c r="H15" s="10" t="s">
        <v>863</v>
      </c>
      <c r="I15" s="32"/>
      <c r="J15" s="395"/>
      <c r="K15" s="32"/>
      <c r="L15" s="33"/>
      <c r="M15" s="32"/>
      <c r="N15" s="33"/>
      <c r="O15" s="32"/>
      <c r="P15" s="33"/>
      <c r="Q15" s="32"/>
      <c r="R15" s="33"/>
      <c r="S15" s="32"/>
    </row>
    <row r="16" spans="1:19" s="9" customFormat="1" ht="47.25" x14ac:dyDescent="0.25">
      <c r="A16" s="450"/>
      <c r="B16" s="56" t="s">
        <v>450</v>
      </c>
      <c r="D16" s="361">
        <v>1815148554</v>
      </c>
      <c r="F16" s="10"/>
      <c r="G16" s="36"/>
      <c r="H16" s="10" t="s">
        <v>863</v>
      </c>
      <c r="I16" s="36"/>
      <c r="J16" s="395"/>
      <c r="K16" s="36"/>
      <c r="L16" s="33"/>
      <c r="M16" s="36"/>
      <c r="N16" s="33"/>
      <c r="O16" s="36"/>
      <c r="P16" s="33"/>
      <c r="Q16" s="36"/>
      <c r="R16" s="33"/>
      <c r="S16" s="36"/>
    </row>
    <row r="17" spans="1:19" s="9" customFormat="1" ht="141.75" x14ac:dyDescent="0.25">
      <c r="A17" s="451"/>
      <c r="B17" s="56" t="s">
        <v>451</v>
      </c>
      <c r="D17" s="10" t="s">
        <v>545</v>
      </c>
      <c r="F17" s="10"/>
      <c r="G17" s="32"/>
      <c r="H17" s="10" t="s">
        <v>863</v>
      </c>
      <c r="I17" s="32"/>
      <c r="J17" s="395"/>
      <c r="K17" s="32"/>
      <c r="L17" s="33"/>
      <c r="M17" s="32"/>
      <c r="N17" s="33"/>
      <c r="O17" s="32"/>
      <c r="P17" s="33"/>
      <c r="Q17" s="32"/>
      <c r="R17" s="33"/>
      <c r="S17" s="32"/>
    </row>
    <row r="18" spans="1:19" s="9" customFormat="1" ht="63" x14ac:dyDescent="0.25">
      <c r="A18" s="263"/>
      <c r="B18" s="56" t="s">
        <v>447</v>
      </c>
      <c r="D18" s="10" t="s">
        <v>545</v>
      </c>
      <c r="F18" s="10"/>
      <c r="G18" s="36"/>
      <c r="H18" s="72" t="s">
        <v>865</v>
      </c>
      <c r="I18" s="36"/>
      <c r="J18" s="396"/>
      <c r="K18" s="36"/>
      <c r="L18" s="33"/>
      <c r="M18" s="36"/>
      <c r="N18" s="33"/>
      <c r="O18" s="36"/>
      <c r="P18" s="33"/>
      <c r="Q18" s="36"/>
      <c r="R18" s="33"/>
      <c r="S18" s="36"/>
    </row>
    <row r="19" spans="1:19" s="9" customFormat="1" ht="47.25" x14ac:dyDescent="0.25">
      <c r="A19" s="449" t="s">
        <v>452</v>
      </c>
      <c r="B19" s="50" t="s">
        <v>453</v>
      </c>
      <c r="D19" s="10" t="s">
        <v>545</v>
      </c>
      <c r="F19" s="10" t="str">
        <f>IF(D19=[2]Lists!$K$4,"&lt; Input URL to data source &gt;",IF(D19=[2]Lists!$K$5,"&lt; Reference section in EITI Report or URL &gt;",IF(D19=[2]Lists!$K$6,"&lt; Reference evidence of non-applicability &gt;","")))</f>
        <v/>
      </c>
      <c r="G19" s="36"/>
      <c r="H19" s="10" t="s">
        <v>864</v>
      </c>
      <c r="I19" s="36"/>
      <c r="J19" s="394"/>
      <c r="K19" s="36"/>
      <c r="L19" s="33"/>
      <c r="M19" s="36"/>
      <c r="N19" s="33"/>
      <c r="O19" s="36"/>
      <c r="P19" s="33"/>
      <c r="Q19" s="36"/>
      <c r="R19" s="33"/>
      <c r="S19" s="36"/>
    </row>
    <row r="20" spans="1:19" s="9" customFormat="1" ht="47.25" x14ac:dyDescent="0.25">
      <c r="A20" s="450"/>
      <c r="B20" s="56" t="s">
        <v>454</v>
      </c>
      <c r="D20" s="478">
        <v>134841555</v>
      </c>
      <c r="F20" s="10" t="s">
        <v>673</v>
      </c>
      <c r="G20" s="36"/>
      <c r="H20" s="10" t="s">
        <v>864</v>
      </c>
      <c r="I20" s="36"/>
      <c r="J20" s="395"/>
      <c r="K20" s="36"/>
      <c r="L20" s="33"/>
      <c r="M20" s="36"/>
      <c r="N20" s="33"/>
      <c r="O20" s="36"/>
      <c r="P20" s="33"/>
      <c r="Q20" s="36"/>
      <c r="R20" s="33"/>
      <c r="S20" s="36"/>
    </row>
    <row r="21" spans="1:19" s="9" customFormat="1" ht="31.5" x14ac:dyDescent="0.25">
      <c r="A21" s="450"/>
      <c r="B21" s="56" t="s">
        <v>455</v>
      </c>
      <c r="D21" s="10" t="s">
        <v>588</v>
      </c>
      <c r="F21" s="10"/>
      <c r="G21" s="36"/>
      <c r="H21" s="10"/>
      <c r="I21" s="36"/>
      <c r="J21" s="395"/>
      <c r="K21" s="36"/>
      <c r="L21" s="33"/>
      <c r="M21" s="36"/>
      <c r="N21" s="33"/>
      <c r="O21" s="36"/>
      <c r="P21" s="33"/>
      <c r="Q21" s="36"/>
      <c r="R21" s="33"/>
      <c r="S21" s="36"/>
    </row>
    <row r="22" spans="1:19" s="9" customFormat="1" ht="78.75" x14ac:dyDescent="0.25">
      <c r="A22" s="451"/>
      <c r="B22" s="56" t="s">
        <v>456</v>
      </c>
      <c r="D22" s="10" t="s">
        <v>545</v>
      </c>
      <c r="F22" s="10"/>
      <c r="G22" s="36"/>
      <c r="H22" s="72" t="s">
        <v>865</v>
      </c>
      <c r="I22" s="36"/>
      <c r="J22" s="396"/>
      <c r="K22" s="36"/>
      <c r="L22" s="33"/>
      <c r="M22" s="36"/>
      <c r="N22" s="33"/>
      <c r="O22" s="36"/>
      <c r="P22" s="33"/>
      <c r="Q22" s="36"/>
      <c r="R22" s="33"/>
      <c r="S22" s="36"/>
    </row>
    <row r="23" spans="1:19" s="11" customFormat="1" x14ac:dyDescent="0.25">
      <c r="A23" s="57"/>
    </row>
  </sheetData>
  <mergeCells count="4">
    <mergeCell ref="A9:A17"/>
    <mergeCell ref="A19:A22"/>
    <mergeCell ref="J9:J18"/>
    <mergeCell ref="J19:J22"/>
  </mergeCells>
  <pageMargins left="0.7" right="0.7" top="0.75" bottom="0.75" header="0.3" footer="0.3"/>
  <pageSetup paperSize="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S19"/>
  <sheetViews>
    <sheetView workbookViewId="0">
      <selection activeCell="F1" sqref="F1"/>
    </sheetView>
  </sheetViews>
  <sheetFormatPr defaultColWidth="10.5" defaultRowHeight="15.75" x14ac:dyDescent="0.25"/>
  <cols>
    <col min="1" max="1" width="15" customWidth="1"/>
    <col min="2" max="2" width="35" customWidth="1"/>
    <col min="3" max="3" width="3" customWidth="1"/>
    <col min="4" max="4" width="25" customWidth="1"/>
    <col min="5" max="5" width="3" customWidth="1"/>
    <col min="6" max="6" width="25" customWidth="1"/>
    <col min="7" max="7" width="3" customWidth="1"/>
    <col min="8" max="8" width="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457</v>
      </c>
    </row>
    <row r="3" spans="1:19" s="34" customFormat="1" ht="141.75" x14ac:dyDescent="0.25">
      <c r="A3" s="249" t="s">
        <v>458</v>
      </c>
      <c r="B3" s="53" t="s">
        <v>459</v>
      </c>
      <c r="D3" s="10" t="s">
        <v>495</v>
      </c>
      <c r="F3" s="54"/>
      <c r="H3" s="54"/>
      <c r="J3" s="45"/>
      <c r="L3" s="33"/>
      <c r="N3" s="33"/>
      <c r="P3" s="33"/>
      <c r="R3" s="33"/>
    </row>
    <row r="4" spans="1:19" s="32" customFormat="1" ht="19.5" x14ac:dyDescent="0.25">
      <c r="A4" s="52"/>
      <c r="B4" s="43"/>
      <c r="D4" s="43"/>
      <c r="F4" s="43"/>
      <c r="H4" s="43"/>
      <c r="J4" s="44"/>
      <c r="L4" s="44"/>
    </row>
    <row r="5" spans="1:19" s="49" customFormat="1" ht="136.5" x14ac:dyDescent="0.25">
      <c r="A5" s="47"/>
      <c r="B5" s="48" t="s">
        <v>84</v>
      </c>
      <c r="D5" s="91" t="s">
        <v>85</v>
      </c>
      <c r="E5" s="41"/>
      <c r="F5" s="91" t="s">
        <v>86</v>
      </c>
      <c r="G5" s="41"/>
      <c r="H5" s="91" t="s">
        <v>87</v>
      </c>
      <c r="J5" s="42" t="s">
        <v>88</v>
      </c>
      <c r="K5" s="41"/>
      <c r="L5" s="42" t="s">
        <v>89</v>
      </c>
      <c r="M5" s="41"/>
      <c r="N5" s="42" t="s">
        <v>90</v>
      </c>
      <c r="O5" s="41"/>
      <c r="P5" s="42" t="s">
        <v>91</v>
      </c>
      <c r="Q5" s="41"/>
      <c r="R5" s="42" t="s">
        <v>92</v>
      </c>
      <c r="S5" s="41"/>
    </row>
    <row r="6" spans="1:19" s="32" customFormat="1" ht="19.5" x14ac:dyDescent="0.25">
      <c r="A6" s="52"/>
      <c r="B6" s="43"/>
      <c r="D6" s="43"/>
      <c r="F6" s="43"/>
      <c r="H6" s="43"/>
      <c r="J6" s="44"/>
      <c r="L6" s="44"/>
      <c r="N6" s="44"/>
      <c r="P6" s="44"/>
      <c r="R6" s="44"/>
    </row>
    <row r="7" spans="1:19" s="34" customFormat="1" ht="31.5" x14ac:dyDescent="0.25">
      <c r="A7" s="249" t="s">
        <v>108</v>
      </c>
      <c r="B7" s="53" t="s">
        <v>460</v>
      </c>
      <c r="D7" s="10" t="s">
        <v>663</v>
      </c>
      <c r="F7" s="54"/>
      <c r="H7" s="54"/>
      <c r="J7" s="45"/>
    </row>
    <row r="8" spans="1:19" s="32" customFormat="1" ht="19.5" x14ac:dyDescent="0.25">
      <c r="A8" s="52"/>
      <c r="B8" s="43"/>
      <c r="D8" s="43"/>
      <c r="F8" s="43"/>
      <c r="H8" s="43"/>
      <c r="J8" s="44"/>
      <c r="L8" s="44"/>
      <c r="N8" s="44"/>
      <c r="P8" s="44"/>
      <c r="R8" s="44"/>
    </row>
    <row r="9" spans="1:19" s="9" customFormat="1" ht="63" x14ac:dyDescent="0.25">
      <c r="A9" s="392" t="s">
        <v>461</v>
      </c>
      <c r="B9" s="50" t="s">
        <v>462</v>
      </c>
      <c r="D9" s="10" t="s">
        <v>98</v>
      </c>
      <c r="F9" s="10" t="str">
        <f>IF(D9=[2]Lists!$K$4,"&lt; Input URL to data source &gt;",IF(D9=[2]Lists!$K$5,"&lt; Reference section in EITI Report or URL &gt;",IF(D9=[2]Lists!$K$6,"&lt; Reference evidence of non-applicability &gt;","")))</f>
        <v/>
      </c>
      <c r="G9" s="32"/>
      <c r="H9" s="10"/>
      <c r="I9" s="32"/>
      <c r="J9" s="394"/>
      <c r="K9" s="32"/>
      <c r="L9" s="33"/>
      <c r="M9" s="32"/>
      <c r="N9" s="33"/>
      <c r="O9" s="32"/>
      <c r="P9" s="33"/>
      <c r="Q9" s="32"/>
      <c r="R9" s="33"/>
      <c r="S9" s="32"/>
    </row>
    <row r="10" spans="1:19" s="9" customFormat="1" ht="63" x14ac:dyDescent="0.25">
      <c r="A10" s="403"/>
      <c r="B10" s="56" t="s">
        <v>463</v>
      </c>
      <c r="D10" s="10" t="s">
        <v>65</v>
      </c>
      <c r="F10" s="10" t="s">
        <v>280</v>
      </c>
      <c r="G10" s="34"/>
      <c r="H10" s="10" t="s">
        <v>280</v>
      </c>
      <c r="I10" s="34"/>
      <c r="J10" s="395"/>
      <c r="K10" s="34"/>
      <c r="L10" s="33"/>
      <c r="M10" s="34"/>
      <c r="N10" s="33"/>
      <c r="O10" s="34"/>
      <c r="P10" s="33"/>
      <c r="Q10" s="34"/>
      <c r="R10" s="33"/>
      <c r="S10" s="34"/>
    </row>
    <row r="11" spans="1:19" s="9" customFormat="1" ht="94.5" x14ac:dyDescent="0.25">
      <c r="A11" s="403"/>
      <c r="B11" s="56" t="s">
        <v>464</v>
      </c>
      <c r="D11" s="10" t="s">
        <v>110</v>
      </c>
      <c r="F11" s="10"/>
      <c r="G11" s="34"/>
      <c r="H11" s="10"/>
      <c r="I11" s="34"/>
      <c r="J11" s="395"/>
      <c r="K11" s="34"/>
      <c r="L11" s="33"/>
      <c r="M11" s="34"/>
      <c r="N11" s="33"/>
      <c r="O11" s="34"/>
      <c r="P11" s="33"/>
      <c r="Q11" s="34"/>
      <c r="R11" s="33"/>
      <c r="S11" s="34"/>
    </row>
    <row r="12" spans="1:19" s="9" customFormat="1" ht="47.25" x14ac:dyDescent="0.25">
      <c r="A12" s="403"/>
      <c r="B12" s="56" t="s">
        <v>465</v>
      </c>
      <c r="D12" s="10" t="s">
        <v>110</v>
      </c>
      <c r="F12" s="10"/>
      <c r="G12" s="34"/>
      <c r="H12" s="10"/>
      <c r="I12" s="34"/>
      <c r="J12" s="395"/>
      <c r="K12" s="34"/>
      <c r="L12" s="33"/>
      <c r="M12" s="34"/>
      <c r="N12" s="33"/>
      <c r="O12" s="34"/>
      <c r="P12" s="33"/>
      <c r="Q12" s="34"/>
      <c r="R12" s="33"/>
      <c r="S12" s="34"/>
    </row>
    <row r="13" spans="1:19" s="9" customFormat="1" ht="87" customHeight="1" x14ac:dyDescent="0.25">
      <c r="A13" s="403"/>
      <c r="B13" s="56" t="s">
        <v>466</v>
      </c>
      <c r="D13" s="10" t="s">
        <v>110</v>
      </c>
      <c r="F13" s="10"/>
      <c r="G13" s="34"/>
      <c r="H13" s="10"/>
      <c r="I13" s="34"/>
      <c r="J13" s="396"/>
      <c r="K13" s="34"/>
      <c r="L13" s="33"/>
      <c r="M13" s="34"/>
      <c r="N13" s="33"/>
      <c r="O13" s="34"/>
      <c r="P13" s="33"/>
      <c r="Q13" s="34"/>
      <c r="R13" s="33"/>
      <c r="S13" s="34"/>
    </row>
    <row r="14" spans="1:19" s="36" customFormat="1" x14ac:dyDescent="0.25">
      <c r="A14" s="77"/>
    </row>
    <row r="15" spans="1:19" s="9" customFormat="1" ht="63" x14ac:dyDescent="0.25">
      <c r="A15" s="392" t="s">
        <v>467</v>
      </c>
      <c r="B15" s="50" t="s">
        <v>462</v>
      </c>
      <c r="D15" s="10" t="s">
        <v>98</v>
      </c>
      <c r="F15" s="10" t="str">
        <f>IF(D15=[2]Lists!$K$4,"&lt; Input URL to data source &gt;",IF(D15=[2]Lists!$K$5,"&lt; Reference section in EITI Report or URL &gt;",IF(D15=[2]Lists!$K$6,"&lt; Reference evidence of non-applicability &gt;","")))</f>
        <v/>
      </c>
      <c r="G15" s="32"/>
      <c r="H15" s="10" t="str">
        <f>IF(F15=[2]Lists!$K$4,"&lt; Input URL to data source &gt;",IF(F15=[2]Lists!$K$5,"&lt; Reference section in EITI Report or URL &gt;",IF(F15=[2]Lists!$K$6,"&lt; Reference evidence of non-applicability &gt;","")))</f>
        <v/>
      </c>
      <c r="I15" s="32"/>
      <c r="J15" s="394"/>
      <c r="K15" s="32"/>
      <c r="L15" s="33"/>
      <c r="M15" s="32"/>
      <c r="N15" s="33"/>
      <c r="O15" s="32"/>
      <c r="P15" s="33"/>
      <c r="Q15" s="32"/>
      <c r="R15" s="33"/>
      <c r="S15" s="32"/>
    </row>
    <row r="16" spans="1:19" s="9" customFormat="1" ht="63" x14ac:dyDescent="0.25">
      <c r="A16" s="403"/>
      <c r="B16" s="56" t="s">
        <v>463</v>
      </c>
      <c r="D16" s="10" t="s">
        <v>65</v>
      </c>
      <c r="F16" s="10" t="s">
        <v>280</v>
      </c>
      <c r="G16" s="34"/>
      <c r="H16" s="10" t="s">
        <v>280</v>
      </c>
      <c r="I16" s="34"/>
      <c r="J16" s="395"/>
      <c r="K16" s="34"/>
      <c r="L16" s="33"/>
      <c r="M16" s="34"/>
      <c r="N16" s="33"/>
      <c r="O16" s="34"/>
      <c r="P16" s="33"/>
      <c r="Q16" s="34"/>
      <c r="R16" s="33"/>
      <c r="S16" s="34"/>
    </row>
    <row r="17" spans="1:19" s="9" customFormat="1" ht="94.5" x14ac:dyDescent="0.25">
      <c r="A17" s="403"/>
      <c r="B17" s="56" t="s">
        <v>464</v>
      </c>
      <c r="D17" s="10" t="s">
        <v>110</v>
      </c>
      <c r="F17" s="10"/>
      <c r="G17" s="34"/>
      <c r="H17" s="10"/>
      <c r="I17" s="34"/>
      <c r="J17" s="395"/>
      <c r="K17" s="34"/>
      <c r="L17" s="33"/>
      <c r="M17" s="34"/>
      <c r="N17" s="33"/>
      <c r="O17" s="34"/>
      <c r="P17" s="33"/>
      <c r="Q17" s="34"/>
      <c r="R17" s="33"/>
      <c r="S17" s="34"/>
    </row>
    <row r="18" spans="1:19" s="9" customFormat="1" ht="47.25" x14ac:dyDescent="0.25">
      <c r="A18" s="403"/>
      <c r="B18" s="56" t="s">
        <v>465</v>
      </c>
      <c r="D18" s="10" t="s">
        <v>110</v>
      </c>
      <c r="F18" s="10"/>
      <c r="G18" s="34"/>
      <c r="H18" s="10"/>
      <c r="I18" s="34"/>
      <c r="J18" s="395"/>
      <c r="K18" s="34"/>
      <c r="L18" s="33"/>
      <c r="M18" s="34"/>
      <c r="N18" s="33"/>
      <c r="O18" s="34"/>
      <c r="P18" s="33"/>
      <c r="Q18" s="34"/>
      <c r="R18" s="33"/>
      <c r="S18" s="34"/>
    </row>
    <row r="19" spans="1:19" s="12" customFormat="1" ht="96.75" customHeight="1" x14ac:dyDescent="0.25">
      <c r="A19" s="452"/>
      <c r="B19" s="60" t="s">
        <v>466</v>
      </c>
      <c r="D19" s="13" t="s">
        <v>110</v>
      </c>
      <c r="F19" s="13"/>
      <c r="G19" s="61"/>
      <c r="H19" s="13"/>
      <c r="I19" s="61"/>
      <c r="J19" s="396"/>
      <c r="K19" s="61"/>
      <c r="L19" s="35"/>
      <c r="M19" s="61"/>
      <c r="N19" s="35"/>
      <c r="O19" s="61"/>
      <c r="P19" s="35"/>
      <c r="Q19" s="61"/>
      <c r="R19" s="35"/>
      <c r="S19" s="61"/>
    </row>
  </sheetData>
  <mergeCells count="4">
    <mergeCell ref="A9:A13"/>
    <mergeCell ref="A15:A19"/>
    <mergeCell ref="J9:J13"/>
    <mergeCell ref="J15:J19"/>
  </mergeCells>
  <pageMargins left="0.7" right="0.7" top="0.75" bottom="0.75" header="0.3" footer="0.3"/>
  <pageSetup paperSize="8"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S22"/>
  <sheetViews>
    <sheetView workbookViewId="0">
      <selection activeCell="C7" sqref="C7"/>
    </sheetView>
  </sheetViews>
  <sheetFormatPr defaultColWidth="10.5" defaultRowHeight="15.75" x14ac:dyDescent="0.25"/>
  <cols>
    <col min="1" max="1" width="22" style="40" customWidth="1"/>
    <col min="2" max="2" width="52.125" customWidth="1"/>
    <col min="3" max="3" width="3.375" customWidth="1"/>
    <col min="4" max="4" width="25" customWidth="1"/>
    <col min="5" max="5" width="3.375" customWidth="1"/>
    <col min="6" max="6" width="25" customWidth="1"/>
    <col min="7" max="7" width="3.375" customWidth="1"/>
    <col min="8" max="8" width="25" customWidth="1"/>
    <col min="9" max="9" width="3.3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468</v>
      </c>
    </row>
    <row r="3" spans="1:19" s="34" customFormat="1" ht="78.75" x14ac:dyDescent="0.25">
      <c r="A3" s="249" t="s">
        <v>469</v>
      </c>
      <c r="B3" s="53" t="s">
        <v>470</v>
      </c>
      <c r="D3" s="10" t="s">
        <v>495</v>
      </c>
      <c r="F3" s="54"/>
      <c r="H3" s="54"/>
      <c r="J3" s="45"/>
      <c r="L3" s="33"/>
      <c r="N3" s="33"/>
      <c r="P3" s="33"/>
      <c r="R3" s="33"/>
    </row>
    <row r="4" spans="1:19" s="32" customFormat="1" ht="19.5" x14ac:dyDescent="0.25">
      <c r="A4" s="67"/>
      <c r="B4" s="43"/>
      <c r="D4" s="43"/>
      <c r="F4" s="43"/>
      <c r="H4" s="43"/>
      <c r="J4" s="44"/>
      <c r="L4" s="44"/>
      <c r="N4" s="44"/>
      <c r="P4" s="44"/>
      <c r="R4" s="44"/>
    </row>
    <row r="5" spans="1:19" s="49" customFormat="1" ht="136.5" x14ac:dyDescent="0.25">
      <c r="A5" s="66"/>
      <c r="B5" s="48" t="s">
        <v>84</v>
      </c>
      <c r="D5" s="91" t="s">
        <v>85</v>
      </c>
      <c r="E5" s="41"/>
      <c r="F5" s="91" t="s">
        <v>86</v>
      </c>
      <c r="G5" s="41"/>
      <c r="H5" s="91" t="s">
        <v>87</v>
      </c>
      <c r="J5" s="42" t="s">
        <v>88</v>
      </c>
      <c r="K5" s="41"/>
      <c r="L5" s="42" t="s">
        <v>89</v>
      </c>
      <c r="M5" s="41"/>
      <c r="N5" s="42" t="s">
        <v>90</v>
      </c>
      <c r="O5" s="41"/>
      <c r="P5" s="42" t="s">
        <v>91</v>
      </c>
      <c r="Q5" s="41"/>
      <c r="R5" s="42" t="s">
        <v>92</v>
      </c>
      <c r="S5" s="41"/>
    </row>
    <row r="6" spans="1:19" s="32" customFormat="1" ht="19.5" x14ac:dyDescent="0.25">
      <c r="A6" s="67"/>
      <c r="B6" s="43"/>
      <c r="D6" s="43"/>
      <c r="F6" s="43"/>
      <c r="H6" s="43"/>
      <c r="J6" s="44"/>
      <c r="L6" s="44"/>
      <c r="N6" s="44"/>
      <c r="P6" s="44"/>
      <c r="R6" s="44"/>
    </row>
    <row r="7" spans="1:19" s="9" customFormat="1" ht="31.5" x14ac:dyDescent="0.25">
      <c r="A7" s="68"/>
      <c r="B7" s="65" t="s">
        <v>471</v>
      </c>
      <c r="D7" s="10" t="s">
        <v>545</v>
      </c>
      <c r="F7" s="10" t="str">
        <f>IF(D7=[2]Lists!$K$4,"&lt; Input URL to data source &gt;",IF(D7=[2]Lists!$K$5,"&lt; Reference section in EITI Report or URL &gt;",IF(D7=[2]Lists!$K$6,"&lt; Reference evidence of non-applicability &gt;","")))</f>
        <v/>
      </c>
      <c r="G7" s="32"/>
      <c r="H7" s="10" t="s">
        <v>672</v>
      </c>
      <c r="I7" s="32"/>
      <c r="J7" s="394"/>
      <c r="K7" s="32"/>
      <c r="L7" s="33"/>
      <c r="M7" s="32"/>
      <c r="N7" s="33"/>
      <c r="O7" s="32"/>
      <c r="P7" s="33"/>
      <c r="Q7" s="32"/>
      <c r="R7" s="33"/>
      <c r="S7" s="32"/>
    </row>
    <row r="8" spans="1:19" s="9" customFormat="1" ht="31.5" x14ac:dyDescent="0.25">
      <c r="A8" s="68"/>
      <c r="B8" s="50" t="s">
        <v>472</v>
      </c>
      <c r="D8" s="477">
        <v>4905.43</v>
      </c>
      <c r="F8" s="10" t="s">
        <v>866</v>
      </c>
      <c r="G8" s="34"/>
      <c r="H8" s="10" t="s">
        <v>866</v>
      </c>
      <c r="I8" s="34"/>
      <c r="J8" s="395"/>
      <c r="K8" s="34"/>
      <c r="L8" s="33"/>
      <c r="M8" s="34"/>
      <c r="N8" s="33"/>
      <c r="O8" s="34"/>
      <c r="P8" s="33"/>
      <c r="Q8" s="34"/>
      <c r="R8" s="33"/>
      <c r="S8" s="34"/>
    </row>
    <row r="9" spans="1:19" s="9" customFormat="1" ht="31.5" x14ac:dyDescent="0.25">
      <c r="A9" s="68"/>
      <c r="B9" s="20" t="s">
        <v>473</v>
      </c>
      <c r="D9" s="10" t="s">
        <v>661</v>
      </c>
      <c r="F9" s="10"/>
      <c r="G9" s="32"/>
      <c r="H9" s="10"/>
      <c r="I9" s="32"/>
      <c r="J9" s="395"/>
      <c r="K9" s="32"/>
      <c r="L9" s="33"/>
      <c r="M9" s="32"/>
      <c r="N9" s="33"/>
      <c r="O9" s="32"/>
      <c r="P9" s="33"/>
      <c r="Q9" s="32"/>
      <c r="R9" s="33"/>
      <c r="S9" s="32"/>
    </row>
    <row r="10" spans="1:19" s="9" customFormat="1" x14ac:dyDescent="0.25">
      <c r="A10" s="68"/>
      <c r="B10" s="62" t="s">
        <v>474</v>
      </c>
      <c r="D10" s="477">
        <v>8047.6</v>
      </c>
      <c r="F10" s="10" t="s">
        <v>866</v>
      </c>
      <c r="G10" s="34"/>
      <c r="H10" s="10" t="s">
        <v>866</v>
      </c>
      <c r="I10" s="34"/>
      <c r="J10" s="395"/>
      <c r="K10" s="34"/>
      <c r="L10" s="33"/>
      <c r="M10" s="34"/>
      <c r="N10" s="33"/>
      <c r="O10" s="34"/>
      <c r="P10" s="33"/>
      <c r="Q10" s="34"/>
      <c r="R10" s="33"/>
      <c r="S10" s="34"/>
    </row>
    <row r="11" spans="1:19" s="9" customFormat="1" ht="19.5" x14ac:dyDescent="0.25">
      <c r="A11" s="68"/>
      <c r="B11" s="62" t="s">
        <v>475</v>
      </c>
      <c r="D11" s="477">
        <v>1310.9</v>
      </c>
      <c r="F11" s="10" t="s">
        <v>866</v>
      </c>
      <c r="G11" s="32"/>
      <c r="H11" s="10" t="s">
        <v>866</v>
      </c>
      <c r="I11" s="32"/>
      <c r="J11" s="395"/>
      <c r="K11" s="32"/>
      <c r="L11" s="33"/>
      <c r="M11" s="32"/>
      <c r="N11" s="33"/>
      <c r="O11" s="32"/>
      <c r="P11" s="33"/>
      <c r="Q11" s="32"/>
      <c r="R11" s="33"/>
      <c r="S11" s="32"/>
    </row>
    <row r="12" spans="1:19" s="9" customFormat="1" x14ac:dyDescent="0.25">
      <c r="A12" s="68"/>
      <c r="B12" s="62" t="s">
        <v>476</v>
      </c>
      <c r="D12" s="477">
        <v>1967.6</v>
      </c>
      <c r="F12" s="10" t="s">
        <v>866</v>
      </c>
      <c r="G12" s="36"/>
      <c r="H12" s="10" t="s">
        <v>866</v>
      </c>
      <c r="I12" s="36"/>
      <c r="J12" s="395"/>
      <c r="K12" s="36"/>
      <c r="L12" s="33"/>
      <c r="M12" s="36"/>
      <c r="N12" s="33"/>
      <c r="O12" s="36"/>
      <c r="P12" s="33"/>
      <c r="Q12" s="36"/>
      <c r="R12" s="33"/>
      <c r="S12" s="36"/>
    </row>
    <row r="13" spans="1:19" s="9" customFormat="1" x14ac:dyDescent="0.25">
      <c r="A13" s="68"/>
      <c r="B13" s="62" t="s">
        <v>477</v>
      </c>
      <c r="D13" s="477">
        <v>4500.34</v>
      </c>
      <c r="F13" s="10" t="s">
        <v>866</v>
      </c>
      <c r="G13" s="36"/>
      <c r="H13" s="10" t="s">
        <v>866</v>
      </c>
      <c r="I13" s="36"/>
      <c r="J13" s="395"/>
      <c r="K13" s="36"/>
      <c r="L13" s="33"/>
      <c r="M13" s="36"/>
      <c r="N13" s="33"/>
      <c r="O13" s="36"/>
      <c r="P13" s="33"/>
      <c r="Q13" s="36"/>
      <c r="R13" s="33"/>
      <c r="S13" s="36"/>
    </row>
    <row r="14" spans="1:19" s="9" customFormat="1" x14ac:dyDescent="0.25">
      <c r="A14" s="68"/>
      <c r="B14" s="62" t="s">
        <v>478</v>
      </c>
      <c r="D14" s="477">
        <v>5244.5</v>
      </c>
      <c r="F14" s="10" t="s">
        <v>866</v>
      </c>
      <c r="G14" s="36"/>
      <c r="H14" s="10" t="s">
        <v>866</v>
      </c>
      <c r="I14" s="36"/>
      <c r="J14" s="395"/>
      <c r="K14" s="36"/>
      <c r="L14" s="33"/>
      <c r="M14" s="36"/>
      <c r="N14" s="33"/>
      <c r="O14" s="36"/>
      <c r="P14" s="33"/>
      <c r="Q14" s="36"/>
      <c r="R14" s="33"/>
      <c r="S14" s="36"/>
    </row>
    <row r="15" spans="1:19" s="9" customFormat="1" x14ac:dyDescent="0.25">
      <c r="A15" s="68"/>
      <c r="B15" s="62" t="s">
        <v>479</v>
      </c>
      <c r="D15" s="361">
        <v>5869</v>
      </c>
      <c r="F15" s="10" t="s">
        <v>480</v>
      </c>
      <c r="G15" s="36"/>
      <c r="H15" s="10" t="s">
        <v>480</v>
      </c>
      <c r="I15" s="36"/>
      <c r="J15" s="395"/>
      <c r="K15" s="36"/>
      <c r="L15" s="33"/>
      <c r="M15" s="36"/>
      <c r="N15" s="33"/>
      <c r="O15" s="36"/>
      <c r="P15" s="33"/>
      <c r="Q15" s="36"/>
      <c r="R15" s="33"/>
      <c r="S15" s="36"/>
    </row>
    <row r="16" spans="1:19" s="9" customFormat="1" x14ac:dyDescent="0.25">
      <c r="A16" s="68"/>
      <c r="B16" s="62" t="s">
        <v>481</v>
      </c>
      <c r="D16" s="361">
        <v>1222</v>
      </c>
      <c r="F16" s="10" t="s">
        <v>480</v>
      </c>
      <c r="G16" s="36"/>
      <c r="H16" s="10" t="s">
        <v>480</v>
      </c>
      <c r="I16" s="36"/>
      <c r="J16" s="395"/>
      <c r="K16" s="36"/>
      <c r="L16" s="33"/>
      <c r="M16" s="36"/>
      <c r="N16" s="33"/>
      <c r="O16" s="36"/>
      <c r="P16" s="33"/>
      <c r="Q16" s="36"/>
      <c r="R16" s="33"/>
      <c r="S16" s="36"/>
    </row>
    <row r="17" spans="1:19" s="9" customFormat="1" x14ac:dyDescent="0.25">
      <c r="A17" s="68"/>
      <c r="B17" s="62" t="s">
        <v>482</v>
      </c>
      <c r="D17" s="361">
        <v>7091</v>
      </c>
      <c r="F17" s="10" t="s">
        <v>480</v>
      </c>
      <c r="G17" s="36"/>
      <c r="H17" s="10" t="s">
        <v>480</v>
      </c>
      <c r="I17" s="36"/>
      <c r="J17" s="395"/>
      <c r="K17" s="36"/>
      <c r="L17" s="33"/>
      <c r="M17" s="36"/>
      <c r="N17" s="33"/>
      <c r="O17" s="36"/>
      <c r="P17" s="33"/>
      <c r="Q17" s="36"/>
      <c r="R17" s="33"/>
      <c r="S17" s="36"/>
    </row>
    <row r="18" spans="1:19" s="9" customFormat="1" x14ac:dyDescent="0.25">
      <c r="A18" s="68"/>
      <c r="B18" s="62" t="s">
        <v>483</v>
      </c>
      <c r="D18" s="361">
        <v>2182726</v>
      </c>
      <c r="F18" s="10" t="s">
        <v>480</v>
      </c>
      <c r="G18" s="36"/>
      <c r="H18" s="10" t="s">
        <v>480</v>
      </c>
      <c r="I18" s="36"/>
      <c r="J18" s="395"/>
      <c r="K18" s="36"/>
      <c r="L18" s="33"/>
      <c r="M18" s="36"/>
      <c r="N18" s="33"/>
      <c r="O18" s="36"/>
      <c r="P18" s="33"/>
      <c r="Q18" s="36"/>
      <c r="R18" s="33"/>
      <c r="S18" s="36"/>
    </row>
    <row r="19" spans="1:19" s="9" customFormat="1" x14ac:dyDescent="0.25">
      <c r="A19" s="68"/>
      <c r="B19" s="62" t="s">
        <v>484</v>
      </c>
      <c r="D19" s="361" t="s">
        <v>661</v>
      </c>
      <c r="F19" s="10" t="s">
        <v>280</v>
      </c>
      <c r="G19" s="36"/>
      <c r="H19" s="10" t="s">
        <v>280</v>
      </c>
      <c r="I19" s="36"/>
      <c r="J19" s="395"/>
      <c r="K19" s="36"/>
      <c r="L19" s="33"/>
      <c r="M19" s="36"/>
      <c r="N19" s="33"/>
      <c r="O19" s="36"/>
      <c r="P19" s="33"/>
      <c r="Q19" s="36"/>
      <c r="R19" s="33"/>
      <c r="S19" s="36"/>
    </row>
    <row r="20" spans="1:19" s="9" customFormat="1" x14ac:dyDescent="0.25">
      <c r="A20" s="68"/>
      <c r="B20" s="62" t="s">
        <v>485</v>
      </c>
      <c r="D20" s="361" t="s">
        <v>661</v>
      </c>
      <c r="F20" s="10" t="s">
        <v>280</v>
      </c>
      <c r="G20" s="36"/>
      <c r="H20" s="10" t="s">
        <v>280</v>
      </c>
      <c r="I20" s="36"/>
      <c r="J20" s="395"/>
      <c r="K20" s="36"/>
      <c r="L20" s="33"/>
      <c r="M20" s="36"/>
      <c r="N20" s="33"/>
      <c r="O20" s="36"/>
      <c r="P20" s="33"/>
      <c r="Q20" s="36"/>
      <c r="R20" s="33"/>
      <c r="S20" s="36"/>
    </row>
    <row r="21" spans="1:19" s="9" customFormat="1" ht="31.5" x14ac:dyDescent="0.25">
      <c r="A21" s="68"/>
      <c r="B21" s="65" t="s">
        <v>486</v>
      </c>
      <c r="D21" s="10" t="s">
        <v>545</v>
      </c>
      <c r="F21" s="10" t="str">
        <f>IF(D21=[2]Lists!$K$4,"&lt; Input URL to data source &gt;",IF(D21=[2]Lists!$K$5,"&lt; Reference section in EITI Report or URL &gt;",IF(D21=[2]Lists!$K$6,"&lt; Reference evidence of non-applicability &gt;","")))</f>
        <v/>
      </c>
      <c r="G21" s="32"/>
      <c r="H21" s="10" t="s">
        <v>867</v>
      </c>
      <c r="I21" s="32"/>
      <c r="J21" s="396"/>
      <c r="K21" s="32"/>
      <c r="L21" s="33"/>
      <c r="M21" s="32"/>
      <c r="N21" s="33"/>
      <c r="O21" s="32"/>
      <c r="P21" s="33"/>
      <c r="Q21" s="32"/>
      <c r="R21" s="33"/>
      <c r="S21" s="32"/>
    </row>
    <row r="22" spans="1:19" s="11" customFormat="1" x14ac:dyDescent="0.25">
      <c r="A22" s="88"/>
    </row>
  </sheetData>
  <mergeCells count="1">
    <mergeCell ref="J7:J21"/>
  </mergeCells>
  <hyperlinks>
    <hyperlink ref="B8" r:id="rId1" display="Produit intérieur brut – SNC 2008 C. Exploitation minière et de carrières, y compris le pétrole et le gaz" xr:uid="{00000000-0004-0000-1C00-000000000000}"/>
  </hyperlinks>
  <pageMargins left="0.7" right="0.7" top="0.75" bottom="0.75" header="0.3" footer="0.3"/>
  <pageSetup paperSize="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30"/>
  <sheetViews>
    <sheetView zoomScale="90" zoomScaleNormal="90" workbookViewId="0">
      <selection activeCell="H9" sqref="H9"/>
    </sheetView>
  </sheetViews>
  <sheetFormatPr defaultColWidth="10.5" defaultRowHeight="15.75" x14ac:dyDescent="0.25"/>
  <cols>
    <col min="1" max="1" width="14" style="40" customWidth="1"/>
    <col min="2" max="2" width="48" customWidth="1"/>
    <col min="3" max="3" width="3" customWidth="1"/>
    <col min="4" max="4" width="28.375" customWidth="1"/>
    <col min="5" max="5" width="3" customWidth="1"/>
    <col min="6" max="6" width="35.875" customWidth="1"/>
    <col min="7" max="7" width="3" customWidth="1"/>
    <col min="8" max="8" width="35.875" customWidth="1"/>
    <col min="9" max="9" width="3" customWidth="1"/>
    <col min="10" max="10" width="39"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7" t="s">
        <v>83</v>
      </c>
    </row>
    <row r="2" spans="1:19" ht="21.75" customHeight="1" x14ac:dyDescent="0.45">
      <c r="A2" s="267"/>
    </row>
    <row r="3" spans="1:19" s="34" customFormat="1" ht="110.25" x14ac:dyDescent="0.25">
      <c r="A3" s="249" t="s">
        <v>93</v>
      </c>
      <c r="B3" s="53" t="s">
        <v>94</v>
      </c>
      <c r="D3" s="359" t="s">
        <v>494</v>
      </c>
      <c r="F3" s="54"/>
      <c r="H3" s="54"/>
      <c r="J3" s="45"/>
      <c r="L3" s="33"/>
      <c r="N3" s="33"/>
      <c r="P3" s="33"/>
      <c r="R3" s="33"/>
    </row>
    <row r="4" spans="1:19" s="270" customFormat="1" x14ac:dyDescent="0.25">
      <c r="A4" s="268"/>
      <c r="B4" s="269"/>
      <c r="D4" s="271"/>
      <c r="F4" s="272"/>
      <c r="H4" s="272"/>
      <c r="J4" s="273"/>
      <c r="L4" s="273"/>
      <c r="N4" s="273"/>
      <c r="P4" s="273"/>
      <c r="R4" s="273"/>
    </row>
    <row r="5" spans="1:19" s="329" customFormat="1" ht="99" x14ac:dyDescent="0.25">
      <c r="A5" s="327"/>
      <c r="B5" s="328" t="s">
        <v>84</v>
      </c>
      <c r="D5" s="330" t="s">
        <v>85</v>
      </c>
      <c r="E5" s="331"/>
      <c r="F5" s="330" t="s">
        <v>86</v>
      </c>
      <c r="G5" s="331"/>
      <c r="H5" s="330" t="s">
        <v>87</v>
      </c>
      <c r="J5" s="332" t="s">
        <v>88</v>
      </c>
      <c r="K5" s="331"/>
      <c r="L5" s="332" t="s">
        <v>89</v>
      </c>
      <c r="M5" s="331"/>
      <c r="N5" s="332" t="s">
        <v>90</v>
      </c>
      <c r="O5" s="331"/>
      <c r="P5" s="332" t="s">
        <v>91</v>
      </c>
      <c r="Q5" s="331"/>
      <c r="R5" s="332" t="s">
        <v>92</v>
      </c>
      <c r="S5" s="331"/>
    </row>
    <row r="6" spans="1:19" s="34" customFormat="1" x14ac:dyDescent="0.25">
      <c r="A6" s="249"/>
      <c r="B6" s="53"/>
      <c r="D6" s="89"/>
      <c r="F6" s="89"/>
      <c r="H6" s="89"/>
      <c r="J6" s="9"/>
      <c r="L6" s="9"/>
      <c r="N6" s="9"/>
      <c r="P6" s="9"/>
      <c r="R6" s="9"/>
    </row>
    <row r="7" spans="1:19" s="9" customFormat="1" ht="15.75" customHeight="1" x14ac:dyDescent="0.25">
      <c r="A7" s="392" t="s">
        <v>104</v>
      </c>
      <c r="B7" s="62" t="s">
        <v>96</v>
      </c>
      <c r="D7" s="26"/>
      <c r="F7" s="26"/>
      <c r="H7" s="26"/>
      <c r="K7" s="18"/>
      <c r="L7" s="18"/>
      <c r="M7" s="18"/>
      <c r="N7" s="18"/>
      <c r="O7" s="18"/>
      <c r="P7" s="18"/>
      <c r="Q7" s="18"/>
      <c r="R7" s="18"/>
      <c r="S7" s="18"/>
    </row>
    <row r="8" spans="1:19" s="9" customFormat="1" ht="19.5" x14ac:dyDescent="0.25">
      <c r="A8" s="393"/>
      <c r="B8" s="63" t="s">
        <v>97</v>
      </c>
      <c r="D8" s="10" t="s">
        <v>545</v>
      </c>
      <c r="F8" s="102"/>
      <c r="G8" s="36"/>
      <c r="H8" s="102" t="s">
        <v>533</v>
      </c>
      <c r="J8" s="394"/>
      <c r="K8" s="32"/>
      <c r="L8" s="33"/>
      <c r="M8" s="32"/>
      <c r="N8" s="33"/>
      <c r="O8" s="32"/>
      <c r="P8" s="33"/>
      <c r="Q8" s="32"/>
      <c r="R8" s="33"/>
      <c r="S8" s="32"/>
    </row>
    <row r="9" spans="1:19" s="9" customFormat="1" x14ac:dyDescent="0.25">
      <c r="A9" s="393"/>
      <c r="B9" s="63" t="s">
        <v>99</v>
      </c>
      <c r="D9" s="10" t="s">
        <v>545</v>
      </c>
      <c r="F9" s="102"/>
      <c r="H9" s="102" t="s">
        <v>534</v>
      </c>
      <c r="J9" s="395"/>
      <c r="K9" s="34"/>
      <c r="L9" s="33"/>
      <c r="M9" s="34"/>
      <c r="N9" s="33"/>
      <c r="O9" s="34"/>
      <c r="P9" s="33"/>
      <c r="Q9" s="34"/>
      <c r="R9" s="33"/>
      <c r="S9" s="34"/>
    </row>
    <row r="10" spans="1:19" s="9" customFormat="1" ht="19.5" x14ac:dyDescent="0.25">
      <c r="A10" s="393"/>
      <c r="B10" s="63" t="s">
        <v>100</v>
      </c>
      <c r="D10" s="10" t="s">
        <v>545</v>
      </c>
      <c r="F10" s="102"/>
      <c r="H10" s="102" t="s">
        <v>535</v>
      </c>
      <c r="J10" s="395"/>
      <c r="K10" s="32"/>
      <c r="L10" s="33"/>
      <c r="M10" s="32"/>
      <c r="N10" s="33"/>
      <c r="O10" s="32"/>
      <c r="P10" s="33"/>
      <c r="Q10" s="32"/>
      <c r="R10" s="33"/>
      <c r="S10" s="32"/>
    </row>
    <row r="11" spans="1:19" s="9" customFormat="1" x14ac:dyDescent="0.25">
      <c r="A11" s="393"/>
      <c r="B11" s="63" t="s">
        <v>101</v>
      </c>
      <c r="D11" s="10" t="s">
        <v>545</v>
      </c>
      <c r="F11" s="102"/>
      <c r="H11" s="102" t="s">
        <v>536</v>
      </c>
      <c r="J11" s="395"/>
      <c r="K11" s="18"/>
      <c r="L11" s="33"/>
      <c r="M11" s="18"/>
      <c r="N11" s="33"/>
      <c r="O11" s="18"/>
      <c r="P11" s="33"/>
      <c r="Q11" s="18"/>
      <c r="R11" s="33"/>
      <c r="S11" s="18"/>
    </row>
    <row r="12" spans="1:19" s="36" customFormat="1" x14ac:dyDescent="0.25">
      <c r="A12" s="393"/>
      <c r="B12" s="63" t="s">
        <v>102</v>
      </c>
      <c r="D12" s="10" t="s">
        <v>545</v>
      </c>
      <c r="E12" s="9"/>
      <c r="F12" s="10"/>
      <c r="H12" s="102" t="s">
        <v>681</v>
      </c>
      <c r="I12" s="9"/>
      <c r="J12" s="395"/>
      <c r="K12" s="18"/>
      <c r="L12" s="33"/>
      <c r="M12" s="18"/>
      <c r="N12" s="33"/>
      <c r="O12" s="18"/>
      <c r="P12" s="33"/>
      <c r="Q12" s="18"/>
      <c r="R12" s="33"/>
      <c r="S12" s="18"/>
    </row>
    <row r="13" spans="1:19" s="36" customFormat="1" x14ac:dyDescent="0.25">
      <c r="A13" s="393"/>
      <c r="B13" s="63" t="s">
        <v>103</v>
      </c>
      <c r="D13" s="10" t="s">
        <v>545</v>
      </c>
      <c r="E13" s="9"/>
      <c r="F13" s="10"/>
      <c r="H13" s="102" t="s">
        <v>682</v>
      </c>
      <c r="I13" s="9"/>
      <c r="J13" s="396"/>
      <c r="K13" s="18"/>
      <c r="L13" s="33"/>
      <c r="M13" s="18"/>
      <c r="N13" s="33"/>
      <c r="O13" s="18"/>
      <c r="P13" s="33"/>
      <c r="Q13" s="18"/>
      <c r="R13" s="33"/>
      <c r="S13" s="18"/>
    </row>
    <row r="14" spans="1:19" s="36" customFormat="1" ht="15.95" customHeight="1" x14ac:dyDescent="0.25">
      <c r="A14" s="87"/>
      <c r="B14" s="63"/>
      <c r="L14" s="9"/>
      <c r="M14" s="90"/>
      <c r="N14" s="9"/>
      <c r="O14" s="90"/>
      <c r="P14" s="9"/>
      <c r="Q14" s="90"/>
      <c r="R14" s="9"/>
    </row>
    <row r="15" spans="1:19" s="36" customFormat="1" ht="15.75" customHeight="1" x14ac:dyDescent="0.25">
      <c r="A15" s="392" t="s">
        <v>95</v>
      </c>
      <c r="B15" s="62" t="s">
        <v>96</v>
      </c>
      <c r="C15" s="9"/>
      <c r="D15" s="26"/>
      <c r="E15" s="9"/>
      <c r="F15" s="26"/>
      <c r="G15" s="9"/>
      <c r="H15" s="26"/>
      <c r="I15" s="9"/>
      <c r="J15" s="9"/>
      <c r="L15" s="9"/>
      <c r="M15" s="90"/>
      <c r="N15" s="9"/>
      <c r="O15" s="90"/>
      <c r="P15" s="9"/>
      <c r="Q15" s="90"/>
      <c r="R15" s="9"/>
    </row>
    <row r="16" spans="1:19" s="36" customFormat="1" x14ac:dyDescent="0.25">
      <c r="A16" s="393"/>
      <c r="B16" s="63" t="s">
        <v>97</v>
      </c>
      <c r="C16" s="9"/>
      <c r="D16" s="10" t="s">
        <v>545</v>
      </c>
      <c r="E16" s="9"/>
      <c r="F16" s="102"/>
      <c r="G16" s="103"/>
      <c r="H16" s="102" t="s">
        <v>528</v>
      </c>
      <c r="I16" s="9"/>
      <c r="J16" s="394"/>
      <c r="L16" s="33"/>
      <c r="N16" s="33"/>
      <c r="P16" s="33"/>
      <c r="R16" s="33"/>
    </row>
    <row r="17" spans="1:18" s="36" customFormat="1" x14ac:dyDescent="0.25">
      <c r="A17" s="393"/>
      <c r="B17" s="63" t="s">
        <v>99</v>
      </c>
      <c r="C17" s="9"/>
      <c r="D17" s="10" t="s">
        <v>545</v>
      </c>
      <c r="E17" s="9"/>
      <c r="F17" s="102"/>
      <c r="G17" s="9"/>
      <c r="H17" s="102" t="s">
        <v>529</v>
      </c>
      <c r="I17" s="9"/>
      <c r="J17" s="395"/>
      <c r="L17" s="33"/>
      <c r="N17" s="33"/>
      <c r="P17" s="33"/>
      <c r="R17" s="33"/>
    </row>
    <row r="18" spans="1:18" s="36" customFormat="1" x14ac:dyDescent="0.25">
      <c r="A18" s="393"/>
      <c r="B18" s="63" t="s">
        <v>100</v>
      </c>
      <c r="C18" s="9"/>
      <c r="D18" s="10" t="s">
        <v>545</v>
      </c>
      <c r="E18" s="9"/>
      <c r="F18" s="102"/>
      <c r="G18" s="9"/>
      <c r="H18" s="102" t="s">
        <v>530</v>
      </c>
      <c r="I18" s="9"/>
      <c r="J18" s="395"/>
      <c r="L18" s="33"/>
      <c r="N18" s="33"/>
      <c r="P18" s="33"/>
      <c r="R18" s="33"/>
    </row>
    <row r="19" spans="1:18" s="36" customFormat="1" x14ac:dyDescent="0.25">
      <c r="A19" s="393"/>
      <c r="B19" s="63" t="s">
        <v>101</v>
      </c>
      <c r="C19" s="9"/>
      <c r="D19" s="10" t="s">
        <v>545</v>
      </c>
      <c r="E19" s="9"/>
      <c r="F19" s="102"/>
      <c r="G19" s="9"/>
      <c r="H19" s="102" t="s">
        <v>532</v>
      </c>
      <c r="I19" s="9"/>
      <c r="J19" s="395"/>
      <c r="L19" s="33"/>
      <c r="N19" s="33"/>
      <c r="P19" s="33"/>
      <c r="R19" s="33"/>
    </row>
    <row r="20" spans="1:18" s="36" customFormat="1" x14ac:dyDescent="0.25">
      <c r="A20" s="393"/>
      <c r="B20" s="63" t="s">
        <v>102</v>
      </c>
      <c r="D20" s="10" t="s">
        <v>545</v>
      </c>
      <c r="E20" s="9"/>
      <c r="F20" s="10"/>
      <c r="H20" s="102" t="s">
        <v>681</v>
      </c>
      <c r="I20" s="9"/>
      <c r="J20" s="395"/>
      <c r="L20" s="33"/>
      <c r="N20" s="33"/>
      <c r="P20" s="33"/>
      <c r="R20" s="33"/>
    </row>
    <row r="21" spans="1:18" s="36" customFormat="1" ht="31.5" x14ac:dyDescent="0.25">
      <c r="A21" s="393"/>
      <c r="B21" s="63" t="s">
        <v>103</v>
      </c>
      <c r="D21" s="10" t="s">
        <v>545</v>
      </c>
      <c r="E21" s="9"/>
      <c r="F21" s="10"/>
      <c r="H21" s="102" t="s">
        <v>691</v>
      </c>
      <c r="I21" s="9"/>
      <c r="J21" s="396"/>
      <c r="L21" s="33"/>
      <c r="N21" s="33"/>
      <c r="P21" s="33"/>
      <c r="R21" s="33"/>
    </row>
    <row r="22" spans="1:18" s="36" customFormat="1" x14ac:dyDescent="0.25">
      <c r="A22" s="87"/>
    </row>
    <row r="23" spans="1:18" s="36" customFormat="1" ht="15.75" customHeight="1" x14ac:dyDescent="0.25">
      <c r="A23" s="449" t="s">
        <v>527</v>
      </c>
      <c r="B23" s="62" t="s">
        <v>96</v>
      </c>
      <c r="C23" s="9"/>
      <c r="D23" s="26"/>
      <c r="E23" s="9"/>
      <c r="F23" s="26"/>
      <c r="G23" s="9"/>
      <c r="H23" s="26"/>
      <c r="I23" s="9"/>
      <c r="J23" s="9"/>
      <c r="L23" s="9"/>
      <c r="M23" s="90"/>
      <c r="N23" s="9"/>
      <c r="O23" s="90"/>
      <c r="P23" s="9"/>
      <c r="Q23" s="90"/>
      <c r="R23" s="9"/>
    </row>
    <row r="24" spans="1:18" s="36" customFormat="1" x14ac:dyDescent="0.25">
      <c r="A24" s="466"/>
      <c r="B24" s="63" t="s">
        <v>97</v>
      </c>
      <c r="C24" s="9"/>
      <c r="D24" s="10" t="s">
        <v>545</v>
      </c>
      <c r="E24" s="9"/>
      <c r="F24" s="102"/>
      <c r="H24" s="102" t="s">
        <v>537</v>
      </c>
      <c r="I24" s="9"/>
      <c r="J24" s="394"/>
      <c r="L24" s="33"/>
      <c r="N24" s="33"/>
      <c r="P24" s="33"/>
      <c r="R24" s="33"/>
    </row>
    <row r="25" spans="1:18" s="36" customFormat="1" x14ac:dyDescent="0.25">
      <c r="A25" s="466"/>
      <c r="B25" s="63" t="s">
        <v>99</v>
      </c>
      <c r="C25" s="9"/>
      <c r="D25" s="10" t="s">
        <v>545</v>
      </c>
      <c r="E25" s="9"/>
      <c r="F25" s="102"/>
      <c r="G25" s="9"/>
      <c r="H25" s="102" t="s">
        <v>683</v>
      </c>
      <c r="I25" s="9"/>
      <c r="J25" s="395"/>
      <c r="L25" s="33"/>
      <c r="N25" s="33"/>
      <c r="P25" s="33"/>
      <c r="R25" s="33"/>
    </row>
    <row r="26" spans="1:18" s="36" customFormat="1" x14ac:dyDescent="0.25">
      <c r="A26" s="466"/>
      <c r="B26" s="63" t="s">
        <v>100</v>
      </c>
      <c r="C26" s="9"/>
      <c r="D26" s="10" t="s">
        <v>545</v>
      </c>
      <c r="E26" s="9"/>
      <c r="F26" s="102"/>
      <c r="G26" s="9"/>
      <c r="H26" s="102" t="s">
        <v>539</v>
      </c>
      <c r="I26" s="9"/>
      <c r="J26" s="395"/>
      <c r="L26" s="33"/>
      <c r="N26" s="33"/>
      <c r="P26" s="33"/>
      <c r="R26" s="33"/>
    </row>
    <row r="27" spans="1:18" s="36" customFormat="1" x14ac:dyDescent="0.25">
      <c r="A27" s="466"/>
      <c r="B27" s="63" t="s">
        <v>101</v>
      </c>
      <c r="C27" s="9"/>
      <c r="D27" s="10" t="s">
        <v>545</v>
      </c>
      <c r="E27" s="9"/>
      <c r="F27" s="102"/>
      <c r="G27" s="9"/>
      <c r="H27" s="102" t="s">
        <v>538</v>
      </c>
      <c r="I27" s="9"/>
      <c r="J27" s="395"/>
      <c r="L27" s="33"/>
      <c r="N27" s="33"/>
      <c r="P27" s="33"/>
      <c r="R27" s="33"/>
    </row>
    <row r="28" spans="1:18" s="36" customFormat="1" x14ac:dyDescent="0.25">
      <c r="A28" s="466"/>
      <c r="B28" s="63" t="s">
        <v>102</v>
      </c>
      <c r="D28" s="10" t="s">
        <v>545</v>
      </c>
      <c r="E28" s="9"/>
      <c r="F28" s="10"/>
      <c r="H28" s="102" t="s">
        <v>681</v>
      </c>
      <c r="I28" s="9"/>
      <c r="J28" s="395"/>
      <c r="L28" s="33"/>
      <c r="N28" s="33"/>
      <c r="P28" s="33"/>
      <c r="R28" s="33"/>
    </row>
    <row r="29" spans="1:18" s="36" customFormat="1" x14ac:dyDescent="0.25">
      <c r="A29" s="467"/>
      <c r="B29" s="63" t="s">
        <v>103</v>
      </c>
      <c r="D29" s="10" t="s">
        <v>545</v>
      </c>
      <c r="E29" s="9"/>
      <c r="F29" s="10"/>
      <c r="H29" s="102" t="s">
        <v>684</v>
      </c>
      <c r="I29" s="9"/>
      <c r="J29" s="396"/>
      <c r="L29" s="33"/>
      <c r="N29" s="33"/>
      <c r="P29" s="33"/>
      <c r="R29" s="33"/>
    </row>
    <row r="30" spans="1:18" s="11" customFormat="1" x14ac:dyDescent="0.25">
      <c r="A30" s="88"/>
    </row>
  </sheetData>
  <mergeCells count="6">
    <mergeCell ref="A7:A13"/>
    <mergeCell ref="A15:A21"/>
    <mergeCell ref="J8:J13"/>
    <mergeCell ref="J16:J21"/>
    <mergeCell ref="A23:A29"/>
    <mergeCell ref="J24:J29"/>
  </mergeCells>
  <pageMargins left="0.23622047244094491" right="0.23622047244094491" top="0.74803149606299213" bottom="0.74803149606299213" header="0.31496062992125984" footer="0.31496062992125984"/>
  <pageSetup paperSize="8" scale="8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S13"/>
  <sheetViews>
    <sheetView zoomScale="90" zoomScaleNormal="90" workbookViewId="0">
      <selection activeCell="F6" sqref="F6"/>
    </sheetView>
  </sheetViews>
  <sheetFormatPr defaultColWidth="10.5" defaultRowHeight="15.75" x14ac:dyDescent="0.25"/>
  <cols>
    <col min="1" max="1" width="14.375" customWidth="1"/>
    <col min="2" max="2" width="42.375" customWidth="1"/>
    <col min="3" max="3" width="3" customWidth="1"/>
    <col min="4" max="4" width="24" customWidth="1"/>
    <col min="5" max="5" width="3" customWidth="1"/>
    <col min="6" max="6" width="22.375" customWidth="1"/>
    <col min="7" max="7" width="3" customWidth="1"/>
    <col min="8" max="8" width="22.37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6" t="s">
        <v>487</v>
      </c>
    </row>
    <row r="3" spans="1:19" s="34" customFormat="1" ht="157.5" x14ac:dyDescent="0.25">
      <c r="A3" s="249" t="s">
        <v>488</v>
      </c>
      <c r="B3" s="53" t="s">
        <v>489</v>
      </c>
      <c r="D3" s="10" t="s">
        <v>495</v>
      </c>
      <c r="F3" s="54"/>
      <c r="H3" s="54"/>
      <c r="J3" s="45"/>
      <c r="L3" s="33"/>
      <c r="N3" s="33"/>
      <c r="P3" s="33"/>
      <c r="R3" s="33"/>
    </row>
    <row r="4" spans="1:19" s="32" customFormat="1" ht="19.5" x14ac:dyDescent="0.25">
      <c r="A4" s="52"/>
      <c r="B4" s="43"/>
      <c r="D4" s="43"/>
      <c r="F4" s="43"/>
      <c r="H4" s="43"/>
      <c r="J4" s="44"/>
      <c r="L4" s="44"/>
    </row>
    <row r="5" spans="1:19" s="49" customFormat="1" ht="136.5" x14ac:dyDescent="0.25">
      <c r="A5" s="47"/>
      <c r="B5" s="48" t="s">
        <v>84</v>
      </c>
      <c r="D5" s="91" t="s">
        <v>85</v>
      </c>
      <c r="E5" s="41"/>
      <c r="F5" s="91" t="s">
        <v>86</v>
      </c>
      <c r="G5" s="41"/>
      <c r="H5" s="91" t="s">
        <v>87</v>
      </c>
      <c r="J5" s="42" t="s">
        <v>88</v>
      </c>
      <c r="K5" s="41"/>
      <c r="L5" s="42" t="s">
        <v>89</v>
      </c>
      <c r="M5" s="41"/>
      <c r="N5" s="42" t="s">
        <v>90</v>
      </c>
      <c r="O5" s="41"/>
      <c r="P5" s="42" t="s">
        <v>91</v>
      </c>
      <c r="Q5" s="41"/>
      <c r="R5" s="42" t="s">
        <v>92</v>
      </c>
      <c r="S5" s="41"/>
    </row>
    <row r="6" spans="1:19" s="32" customFormat="1" ht="19.5" x14ac:dyDescent="0.25">
      <c r="A6" s="52"/>
      <c r="B6" s="43"/>
      <c r="D6" s="43"/>
      <c r="F6" s="43"/>
      <c r="H6" s="43"/>
      <c r="J6" s="44"/>
      <c r="L6" s="44"/>
      <c r="N6" s="44"/>
      <c r="P6" s="44"/>
      <c r="R6" s="44"/>
    </row>
    <row r="7" spans="1:19" s="34" customFormat="1" ht="31.5" x14ac:dyDescent="0.25">
      <c r="A7" s="249" t="s">
        <v>108</v>
      </c>
      <c r="B7" s="53" t="s">
        <v>490</v>
      </c>
      <c r="D7" s="10" t="s">
        <v>663</v>
      </c>
      <c r="F7" s="54"/>
      <c r="H7" s="54"/>
      <c r="J7" s="45"/>
      <c r="L7" s="33"/>
      <c r="M7" s="32"/>
      <c r="N7" s="33"/>
      <c r="O7" s="32"/>
      <c r="P7" s="33"/>
      <c r="Q7" s="32"/>
      <c r="R7" s="33"/>
    </row>
    <row r="8" spans="1:19" s="32" customFormat="1" ht="19.5" x14ac:dyDescent="0.25">
      <c r="A8" s="52"/>
      <c r="B8" s="43"/>
      <c r="D8" s="43"/>
      <c r="F8" s="43"/>
      <c r="H8" s="43"/>
      <c r="J8" s="44"/>
      <c r="L8" s="44"/>
      <c r="N8" s="44"/>
      <c r="P8" s="44"/>
      <c r="R8" s="44"/>
    </row>
    <row r="9" spans="1:19" s="9" customFormat="1" ht="19.5" x14ac:dyDescent="0.25">
      <c r="A9" s="14"/>
      <c r="B9" s="62" t="s">
        <v>96</v>
      </c>
      <c r="D9" s="26"/>
      <c r="F9" s="26"/>
      <c r="G9" s="32"/>
      <c r="H9" s="26"/>
      <c r="I9" s="32"/>
      <c r="K9" s="32"/>
      <c r="M9" s="32"/>
      <c r="O9" s="32"/>
      <c r="Q9" s="32"/>
      <c r="S9" s="32"/>
    </row>
    <row r="10" spans="1:19" s="9" customFormat="1" ht="78.75" x14ac:dyDescent="0.25">
      <c r="A10" s="14"/>
      <c r="B10" s="21" t="s">
        <v>491</v>
      </c>
      <c r="D10" s="10" t="s">
        <v>868</v>
      </c>
      <c r="F10" s="10" t="s">
        <v>869</v>
      </c>
      <c r="G10" s="34"/>
      <c r="H10" s="10" t="str">
        <f>IF(F10=[2]Lists!$K$4,"&lt; Input URL to data source &gt;",IF(F10=[2]Lists!$K$5,"&lt; Reference section in EITI Report or URL &gt;",IF(F10=[2]Lists!$K$6,"&lt; Reference evidence of non-applicability &gt;","")))</f>
        <v/>
      </c>
      <c r="I10" s="34"/>
      <c r="J10" s="394"/>
      <c r="K10" s="34"/>
      <c r="L10" s="33"/>
      <c r="M10" s="34"/>
      <c r="N10" s="33"/>
      <c r="O10" s="34"/>
      <c r="P10" s="33"/>
      <c r="Q10" s="34"/>
      <c r="R10" s="33"/>
      <c r="S10" s="34"/>
    </row>
    <row r="11" spans="1:19" s="9" customFormat="1" ht="78.75" x14ac:dyDescent="0.25">
      <c r="A11" s="14"/>
      <c r="B11" s="21" t="s">
        <v>492</v>
      </c>
      <c r="D11" s="10" t="s">
        <v>868</v>
      </c>
      <c r="F11" s="10" t="s">
        <v>869</v>
      </c>
      <c r="G11" s="32"/>
      <c r="H11" s="10" t="str">
        <f>IF(F11=[2]Lists!$K$4,"&lt; Input URL to data source &gt;",IF(F11=[2]Lists!$K$5,"&lt; Reference section in EITI Report or URL &gt;",IF(F11=[2]Lists!$K$6,"&lt; Reference evidence of non-applicability &gt;","")))</f>
        <v/>
      </c>
      <c r="I11" s="32"/>
      <c r="J11" s="395"/>
      <c r="K11" s="32"/>
      <c r="L11" s="33"/>
      <c r="M11" s="32"/>
      <c r="N11" s="33"/>
      <c r="O11" s="32"/>
      <c r="P11" s="33"/>
      <c r="Q11" s="32"/>
      <c r="R11" s="33"/>
      <c r="S11" s="32"/>
    </row>
    <row r="12" spans="1:19" s="9" customFormat="1" ht="78.75" x14ac:dyDescent="0.25">
      <c r="A12" s="14"/>
      <c r="B12" s="21" t="s">
        <v>493</v>
      </c>
      <c r="D12" s="10" t="s">
        <v>868</v>
      </c>
      <c r="F12" s="10" t="s">
        <v>869</v>
      </c>
      <c r="G12" s="34"/>
      <c r="H12" s="10" t="str">
        <f>IF(F12=[2]Lists!$K$4,"&lt; Input URL to data source &gt;",IF(F12=[2]Lists!$K$5,"&lt; Reference section in EITI Report or URL &gt;",IF(F12=[2]Lists!$K$6,"&lt; Reference evidence of non-applicability &gt;","")))</f>
        <v/>
      </c>
      <c r="I12" s="34"/>
      <c r="J12" s="396"/>
      <c r="K12" s="34"/>
      <c r="L12" s="33"/>
      <c r="M12" s="34"/>
      <c r="N12" s="33"/>
      <c r="O12" s="34"/>
      <c r="P12" s="33"/>
      <c r="Q12" s="34"/>
      <c r="R12" s="33"/>
      <c r="S12" s="34"/>
    </row>
    <row r="13" spans="1:19" s="11" customFormat="1" x14ac:dyDescent="0.25">
      <c r="A13" s="57"/>
    </row>
  </sheetData>
  <mergeCells count="1">
    <mergeCell ref="J10:J12"/>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44"/>
  <sheetViews>
    <sheetView zoomScale="90" zoomScaleNormal="90" workbookViewId="0">
      <selection activeCell="H10" sqref="H10"/>
    </sheetView>
  </sheetViews>
  <sheetFormatPr defaultColWidth="10.5" defaultRowHeight="15.75" x14ac:dyDescent="0.25"/>
  <cols>
    <col min="1" max="1" width="13" style="40" customWidth="1"/>
    <col min="2" max="2" width="69" style="16" customWidth="1"/>
    <col min="3" max="3" width="3.5" customWidth="1"/>
    <col min="4" max="4" width="29" customWidth="1"/>
    <col min="5" max="5" width="3.5" customWidth="1"/>
    <col min="6" max="6" width="22" customWidth="1"/>
    <col min="7" max="7" width="3.5" customWidth="1"/>
    <col min="8" max="8" width="20.5" customWidth="1"/>
    <col min="9" max="9" width="3.5" customWidth="1"/>
    <col min="10" max="10" width="44"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7" t="s">
        <v>105</v>
      </c>
      <c r="B1" s="274"/>
    </row>
    <row r="3" spans="1:19" s="34" customFormat="1" ht="110.25" x14ac:dyDescent="0.25">
      <c r="A3" s="249" t="s">
        <v>106</v>
      </c>
      <c r="B3" s="53" t="s">
        <v>107</v>
      </c>
      <c r="D3" s="359" t="s">
        <v>495</v>
      </c>
      <c r="F3" s="54"/>
      <c r="H3" s="54"/>
      <c r="J3" s="45"/>
      <c r="L3" s="33"/>
      <c r="N3" s="33"/>
      <c r="P3" s="33"/>
      <c r="R3" s="33"/>
    </row>
    <row r="4" spans="1:19" s="32" customFormat="1" ht="19.5" x14ac:dyDescent="0.25">
      <c r="A4" s="67"/>
      <c r="B4" s="43"/>
      <c r="D4" s="43"/>
      <c r="F4" s="43"/>
      <c r="H4" s="43"/>
      <c r="J4" s="44"/>
      <c r="L4" s="44"/>
      <c r="N4" s="44"/>
      <c r="P4" s="44"/>
      <c r="R4" s="44"/>
    </row>
    <row r="5" spans="1:19" s="331" customFormat="1" ht="82.5" x14ac:dyDescent="0.25">
      <c r="A5" s="333"/>
      <c r="B5" s="330" t="s">
        <v>84</v>
      </c>
      <c r="D5" s="330" t="s">
        <v>85</v>
      </c>
      <c r="F5" s="330" t="s">
        <v>86</v>
      </c>
      <c r="H5" s="330" t="s">
        <v>87</v>
      </c>
      <c r="I5" s="329"/>
      <c r="J5" s="332" t="s">
        <v>88</v>
      </c>
      <c r="L5" s="332" t="s">
        <v>89</v>
      </c>
      <c r="N5" s="332" t="s">
        <v>90</v>
      </c>
      <c r="P5" s="332" t="s">
        <v>91</v>
      </c>
      <c r="R5" s="332" t="s">
        <v>92</v>
      </c>
    </row>
    <row r="6" spans="1:19" s="32" customFormat="1" ht="19.5" x14ac:dyDescent="0.25">
      <c r="A6" s="67"/>
      <c r="B6" s="43"/>
      <c r="D6" s="43"/>
      <c r="F6" s="43"/>
      <c r="H6" s="43"/>
      <c r="J6" s="44"/>
      <c r="L6" s="44"/>
      <c r="N6" s="44"/>
      <c r="P6" s="44"/>
      <c r="R6" s="44"/>
    </row>
    <row r="7" spans="1:19" s="34" customFormat="1" ht="47.25" x14ac:dyDescent="0.25">
      <c r="A7" s="249" t="s">
        <v>108</v>
      </c>
      <c r="B7" s="53" t="s">
        <v>109</v>
      </c>
      <c r="D7" s="359" t="s">
        <v>50</v>
      </c>
      <c r="F7" s="54"/>
      <c r="H7" s="54"/>
      <c r="J7" s="45"/>
      <c r="L7" s="33"/>
      <c r="N7" s="33"/>
    </row>
    <row r="8" spans="1:19" s="32" customFormat="1" ht="19.5" x14ac:dyDescent="0.25">
      <c r="A8" s="67"/>
      <c r="B8" s="43"/>
      <c r="D8" s="43"/>
      <c r="F8" s="43"/>
      <c r="H8" s="43"/>
      <c r="J8" s="44"/>
      <c r="L8" s="44"/>
      <c r="N8" s="44"/>
    </row>
    <row r="9" spans="1:19" s="18" customFormat="1" ht="19.5" customHeight="1" x14ac:dyDescent="0.25">
      <c r="A9" s="397" t="s">
        <v>104</v>
      </c>
      <c r="B9" s="92" t="s">
        <v>96</v>
      </c>
      <c r="D9" s="26"/>
      <c r="F9" s="26"/>
      <c r="H9" s="26"/>
      <c r="L9" s="33"/>
      <c r="M9" s="32"/>
      <c r="N9" s="33"/>
      <c r="O9" s="32"/>
      <c r="P9" s="33"/>
      <c r="Q9" s="32"/>
      <c r="R9" s="33"/>
    </row>
    <row r="10" spans="1:19" s="18" customFormat="1" ht="19.5" x14ac:dyDescent="0.25">
      <c r="A10" s="397"/>
      <c r="B10" s="93" t="s">
        <v>121</v>
      </c>
      <c r="D10" s="359">
        <v>4</v>
      </c>
      <c r="F10" s="10"/>
      <c r="H10" s="10"/>
      <c r="J10" s="399"/>
      <c r="K10" s="32"/>
      <c r="L10" s="33"/>
      <c r="M10" s="32"/>
      <c r="N10" s="33"/>
      <c r="O10" s="32"/>
      <c r="P10" s="33"/>
      <c r="Q10" s="32"/>
      <c r="R10" s="33"/>
      <c r="S10" s="32"/>
    </row>
    <row r="11" spans="1:19" s="18" customFormat="1" ht="31.5" x14ac:dyDescent="0.25">
      <c r="A11" s="398"/>
      <c r="B11" s="92" t="s">
        <v>112</v>
      </c>
      <c r="D11" s="10" t="s">
        <v>545</v>
      </c>
      <c r="E11" s="9"/>
      <c r="F11" s="102"/>
      <c r="H11" s="102" t="s">
        <v>685</v>
      </c>
      <c r="J11" s="400"/>
      <c r="K11" s="34"/>
      <c r="L11" s="33"/>
      <c r="M11" s="34"/>
      <c r="N11" s="33"/>
      <c r="O11" s="34"/>
      <c r="P11" s="33"/>
      <c r="Q11" s="34"/>
      <c r="R11" s="33"/>
      <c r="S11" s="34"/>
    </row>
    <row r="12" spans="1:19" s="18" customFormat="1" ht="31.5" x14ac:dyDescent="0.25">
      <c r="A12" s="398"/>
      <c r="B12" s="92" t="s">
        <v>113</v>
      </c>
      <c r="D12" s="10" t="s">
        <v>545</v>
      </c>
      <c r="E12" s="9"/>
      <c r="F12" s="102"/>
      <c r="H12" s="102" t="s">
        <v>686</v>
      </c>
      <c r="J12" s="400"/>
      <c r="K12" s="32"/>
      <c r="L12" s="33"/>
      <c r="M12" s="32"/>
      <c r="N12" s="33"/>
      <c r="O12" s="32"/>
      <c r="P12" s="33"/>
      <c r="Q12" s="32"/>
      <c r="R12" s="33"/>
      <c r="S12" s="32"/>
    </row>
    <row r="13" spans="1:19" s="18" customFormat="1" ht="31.5" x14ac:dyDescent="0.25">
      <c r="A13" s="398"/>
      <c r="B13" s="94" t="s">
        <v>122</v>
      </c>
      <c r="D13" s="10" t="s">
        <v>545</v>
      </c>
      <c r="E13" s="9"/>
      <c r="F13" s="102"/>
      <c r="H13" s="102" t="s">
        <v>686</v>
      </c>
      <c r="J13" s="400"/>
      <c r="L13" s="33"/>
      <c r="N13" s="33"/>
      <c r="P13" s="33"/>
      <c r="R13" s="33"/>
    </row>
    <row r="14" spans="1:19" s="18" customFormat="1" ht="31.5" x14ac:dyDescent="0.25">
      <c r="A14" s="398"/>
      <c r="B14" s="95" t="s">
        <v>123</v>
      </c>
      <c r="D14" s="10" t="s">
        <v>545</v>
      </c>
      <c r="E14" s="9"/>
      <c r="F14" s="102"/>
      <c r="H14" s="102" t="s">
        <v>686</v>
      </c>
      <c r="J14" s="400"/>
      <c r="L14" s="33"/>
      <c r="N14" s="33"/>
      <c r="P14" s="33"/>
      <c r="R14" s="33"/>
    </row>
    <row r="15" spans="1:19" s="18" customFormat="1" ht="31.5" x14ac:dyDescent="0.25">
      <c r="A15" s="398"/>
      <c r="B15" s="94" t="s">
        <v>116</v>
      </c>
      <c r="D15" s="10" t="s">
        <v>545</v>
      </c>
      <c r="E15" s="9"/>
      <c r="F15" s="102"/>
      <c r="H15" s="102" t="s">
        <v>686</v>
      </c>
      <c r="J15" s="400"/>
      <c r="L15" s="33"/>
      <c r="N15" s="33"/>
      <c r="P15" s="33"/>
      <c r="R15" s="33"/>
    </row>
    <row r="16" spans="1:19" s="18" customFormat="1" ht="31.5" x14ac:dyDescent="0.25">
      <c r="A16" s="398"/>
      <c r="B16" s="92" t="s">
        <v>117</v>
      </c>
      <c r="D16" s="10" t="s">
        <v>545</v>
      </c>
      <c r="E16" s="9"/>
      <c r="F16" s="102"/>
      <c r="H16" s="102" t="s">
        <v>686</v>
      </c>
      <c r="J16" s="400"/>
      <c r="K16" s="36"/>
      <c r="L16" s="33"/>
      <c r="M16" s="36"/>
      <c r="N16" s="33"/>
      <c r="O16" s="36"/>
      <c r="P16" s="33"/>
      <c r="Q16" s="36"/>
      <c r="R16" s="33"/>
      <c r="S16" s="36"/>
    </row>
    <row r="17" spans="1:19" s="18" customFormat="1" ht="31.5" x14ac:dyDescent="0.25">
      <c r="A17" s="398"/>
      <c r="B17" s="92" t="s">
        <v>113</v>
      </c>
      <c r="D17" s="10" t="s">
        <v>545</v>
      </c>
      <c r="E17" s="9"/>
      <c r="F17" s="102"/>
      <c r="H17" s="102" t="s">
        <v>686</v>
      </c>
      <c r="J17" s="400"/>
      <c r="K17" s="36"/>
      <c r="L17" s="33"/>
      <c r="M17" s="36"/>
      <c r="N17" s="33"/>
      <c r="O17" s="36"/>
      <c r="P17" s="33"/>
      <c r="Q17" s="36"/>
      <c r="R17" s="33"/>
      <c r="S17" s="36"/>
    </row>
    <row r="18" spans="1:19" s="18" customFormat="1" ht="31.5" x14ac:dyDescent="0.25">
      <c r="A18" s="398"/>
      <c r="B18" s="94" t="s">
        <v>118</v>
      </c>
      <c r="D18" s="10" t="s">
        <v>545</v>
      </c>
      <c r="E18" s="9"/>
      <c r="F18" s="102"/>
      <c r="H18" s="102" t="s">
        <v>686</v>
      </c>
      <c r="J18" s="400"/>
      <c r="K18" s="36"/>
      <c r="L18" s="33"/>
      <c r="M18" s="36"/>
      <c r="N18" s="33"/>
      <c r="O18" s="36"/>
      <c r="P18" s="33"/>
      <c r="Q18" s="36"/>
      <c r="R18" s="33"/>
      <c r="S18" s="36"/>
    </row>
    <row r="19" spans="1:19" s="18" customFormat="1" ht="31.5" x14ac:dyDescent="0.25">
      <c r="A19" s="398"/>
      <c r="B19" s="92" t="s">
        <v>119</v>
      </c>
      <c r="D19" s="10" t="s">
        <v>545</v>
      </c>
      <c r="E19" s="9"/>
      <c r="F19" s="102"/>
      <c r="H19" s="102" t="s">
        <v>685</v>
      </c>
      <c r="J19" s="401"/>
      <c r="K19" s="36"/>
      <c r="L19" s="33"/>
      <c r="M19" s="36"/>
      <c r="N19" s="33"/>
      <c r="O19" s="36"/>
      <c r="P19" s="33"/>
      <c r="Q19" s="36"/>
      <c r="R19" s="33"/>
      <c r="S19" s="36"/>
    </row>
    <row r="20" spans="1:19" s="97" customFormat="1" x14ac:dyDescent="0.25">
      <c r="A20" s="96"/>
      <c r="B20" s="97" t="s">
        <v>120</v>
      </c>
      <c r="K20" s="90"/>
      <c r="L20" s="9"/>
      <c r="M20" s="90"/>
      <c r="N20" s="9"/>
      <c r="O20" s="90"/>
      <c r="P20" s="9"/>
      <c r="Q20" s="90"/>
      <c r="R20" s="9"/>
      <c r="S20" s="90"/>
    </row>
    <row r="21" spans="1:19" s="37" customFormat="1" ht="15.75" customHeight="1" x14ac:dyDescent="0.25">
      <c r="A21" s="397" t="s">
        <v>95</v>
      </c>
      <c r="B21" s="92" t="s">
        <v>96</v>
      </c>
      <c r="C21" s="18"/>
      <c r="D21" s="26"/>
      <c r="E21" s="18"/>
      <c r="F21" s="26"/>
      <c r="G21" s="18"/>
      <c r="H21" s="26"/>
      <c r="I21" s="18"/>
      <c r="J21" s="31"/>
      <c r="K21" s="36"/>
      <c r="L21" s="33"/>
      <c r="M21" s="36"/>
      <c r="N21" s="33"/>
      <c r="O21" s="36"/>
      <c r="P21" s="33"/>
      <c r="Q21" s="36"/>
      <c r="R21" s="33"/>
      <c r="S21" s="36"/>
    </row>
    <row r="22" spans="1:19" s="37" customFormat="1" x14ac:dyDescent="0.25">
      <c r="A22" s="397"/>
      <c r="B22" s="93" t="s">
        <v>111</v>
      </c>
      <c r="C22" s="18"/>
      <c r="D22" s="10">
        <f>37+15</f>
        <v>52</v>
      </c>
      <c r="E22" s="18"/>
      <c r="F22" s="10"/>
      <c r="G22" s="18"/>
      <c r="H22" s="10"/>
      <c r="I22" s="18"/>
      <c r="J22" s="31"/>
      <c r="K22" s="36"/>
      <c r="L22" s="33"/>
      <c r="M22" s="36"/>
      <c r="N22" s="33"/>
      <c r="O22" s="36"/>
      <c r="P22" s="33"/>
      <c r="Q22" s="36"/>
      <c r="R22" s="33"/>
      <c r="S22" s="36"/>
    </row>
    <row r="23" spans="1:19" s="37" customFormat="1" ht="31.5" x14ac:dyDescent="0.25">
      <c r="A23" s="398"/>
      <c r="B23" s="92" t="s">
        <v>112</v>
      </c>
      <c r="C23" s="18"/>
      <c r="D23" s="10" t="s">
        <v>545</v>
      </c>
      <c r="E23" s="9"/>
      <c r="F23" s="102"/>
      <c r="G23" s="103"/>
      <c r="H23" s="102" t="s">
        <v>687</v>
      </c>
      <c r="I23" s="18"/>
      <c r="J23" s="31"/>
      <c r="K23" s="36"/>
      <c r="L23" s="33"/>
      <c r="M23" s="36"/>
      <c r="N23" s="33"/>
      <c r="O23" s="36"/>
      <c r="P23" s="33"/>
      <c r="Q23" s="36"/>
      <c r="R23" s="33"/>
      <c r="S23" s="36"/>
    </row>
    <row r="24" spans="1:19" s="37" customFormat="1" ht="31.5" x14ac:dyDescent="0.25">
      <c r="A24" s="398"/>
      <c r="B24" s="92" t="s">
        <v>113</v>
      </c>
      <c r="C24" s="18"/>
      <c r="D24" s="10" t="s">
        <v>545</v>
      </c>
      <c r="E24" s="9"/>
      <c r="F24" s="102"/>
      <c r="G24" s="18"/>
      <c r="H24" s="102" t="s">
        <v>688</v>
      </c>
      <c r="I24" s="18"/>
      <c r="J24" s="31"/>
      <c r="K24" s="36"/>
      <c r="L24" s="33"/>
      <c r="M24" s="36"/>
      <c r="N24" s="33"/>
      <c r="O24" s="36"/>
      <c r="P24" s="33"/>
      <c r="Q24" s="36"/>
      <c r="R24" s="33"/>
      <c r="S24" s="36"/>
    </row>
    <row r="25" spans="1:19" s="37" customFormat="1" ht="31.5" x14ac:dyDescent="0.25">
      <c r="A25" s="398"/>
      <c r="B25" s="94" t="s">
        <v>114</v>
      </c>
      <c r="C25" s="18"/>
      <c r="D25" s="10" t="s">
        <v>545</v>
      </c>
      <c r="E25" s="9"/>
      <c r="F25" s="102"/>
      <c r="G25" s="18"/>
      <c r="H25" s="102" t="s">
        <v>688</v>
      </c>
      <c r="I25" s="18"/>
      <c r="J25" s="31"/>
      <c r="K25" s="36"/>
      <c r="L25" s="33"/>
      <c r="M25" s="36"/>
      <c r="N25" s="33"/>
      <c r="O25" s="36"/>
      <c r="P25" s="33"/>
      <c r="Q25" s="36"/>
      <c r="R25" s="33"/>
      <c r="S25" s="36"/>
    </row>
    <row r="26" spans="1:19" s="37" customFormat="1" ht="31.5" x14ac:dyDescent="0.25">
      <c r="A26" s="398"/>
      <c r="B26" s="95" t="s">
        <v>115</v>
      </c>
      <c r="C26" s="18"/>
      <c r="D26" s="10" t="s">
        <v>545</v>
      </c>
      <c r="E26" s="9"/>
      <c r="F26" s="102"/>
      <c r="G26" s="18"/>
      <c r="H26" s="102" t="s">
        <v>688</v>
      </c>
      <c r="I26" s="18"/>
      <c r="J26" s="31"/>
      <c r="K26" s="36"/>
      <c r="L26" s="33"/>
      <c r="M26" s="36"/>
      <c r="N26" s="33"/>
      <c r="O26" s="36"/>
      <c r="P26" s="33"/>
      <c r="Q26" s="36"/>
      <c r="R26" s="33"/>
      <c r="S26" s="36"/>
    </row>
    <row r="27" spans="1:19" s="37" customFormat="1" ht="31.5" x14ac:dyDescent="0.25">
      <c r="A27" s="398"/>
      <c r="B27" s="94" t="s">
        <v>116</v>
      </c>
      <c r="C27" s="18"/>
      <c r="D27" s="10" t="s">
        <v>545</v>
      </c>
      <c r="E27" s="9"/>
      <c r="F27" s="102"/>
      <c r="G27" s="18"/>
      <c r="H27" s="102" t="s">
        <v>688</v>
      </c>
      <c r="I27" s="18"/>
      <c r="J27" s="31"/>
      <c r="K27" s="36"/>
      <c r="L27" s="33"/>
      <c r="M27" s="36"/>
      <c r="N27" s="33"/>
      <c r="O27" s="36"/>
      <c r="P27" s="33"/>
      <c r="Q27" s="36"/>
      <c r="R27" s="33"/>
      <c r="S27" s="36"/>
    </row>
    <row r="28" spans="1:19" s="37" customFormat="1" ht="31.5" x14ac:dyDescent="0.25">
      <c r="A28" s="398"/>
      <c r="B28" s="92" t="s">
        <v>117</v>
      </c>
      <c r="C28" s="18"/>
      <c r="D28" s="10" t="s">
        <v>545</v>
      </c>
      <c r="E28" s="9"/>
      <c r="F28" s="102"/>
      <c r="G28" s="18"/>
      <c r="H28" s="102" t="s">
        <v>688</v>
      </c>
      <c r="I28" s="18"/>
      <c r="J28" s="31"/>
      <c r="K28" s="36"/>
      <c r="L28" s="33"/>
      <c r="M28" s="36"/>
      <c r="N28" s="33"/>
      <c r="O28" s="36"/>
      <c r="P28" s="33"/>
      <c r="Q28" s="36"/>
      <c r="R28" s="33"/>
      <c r="S28" s="36"/>
    </row>
    <row r="29" spans="1:19" s="37" customFormat="1" ht="31.5" x14ac:dyDescent="0.25">
      <c r="A29" s="398"/>
      <c r="B29" s="92" t="s">
        <v>113</v>
      </c>
      <c r="C29" s="18"/>
      <c r="D29" s="10" t="s">
        <v>545</v>
      </c>
      <c r="E29" s="9"/>
      <c r="F29" s="102"/>
      <c r="G29" s="18"/>
      <c r="H29" s="102" t="s">
        <v>688</v>
      </c>
      <c r="I29" s="18"/>
      <c r="J29" s="31"/>
      <c r="K29" s="36"/>
      <c r="L29" s="33"/>
      <c r="M29" s="36"/>
      <c r="N29" s="33"/>
      <c r="O29" s="36"/>
      <c r="P29" s="33"/>
      <c r="Q29" s="36"/>
      <c r="R29" s="33"/>
      <c r="S29" s="36"/>
    </row>
    <row r="30" spans="1:19" s="37" customFormat="1" ht="31.5" x14ac:dyDescent="0.25">
      <c r="A30" s="398"/>
      <c r="B30" s="94" t="s">
        <v>118</v>
      </c>
      <c r="C30" s="18"/>
      <c r="D30" s="10" t="s">
        <v>545</v>
      </c>
      <c r="E30" s="9"/>
      <c r="F30" s="102"/>
      <c r="G30" s="18"/>
      <c r="H30" s="102" t="s">
        <v>688</v>
      </c>
      <c r="I30" s="18"/>
      <c r="J30" s="31"/>
      <c r="K30" s="36"/>
      <c r="L30" s="33"/>
      <c r="M30" s="36"/>
      <c r="N30" s="33"/>
      <c r="O30" s="36"/>
      <c r="P30" s="33"/>
      <c r="Q30" s="36"/>
      <c r="R30" s="33"/>
      <c r="S30" s="36"/>
    </row>
    <row r="31" spans="1:19" s="37" customFormat="1" ht="31.5" x14ac:dyDescent="0.25">
      <c r="A31" s="398"/>
      <c r="B31" s="92" t="s">
        <v>119</v>
      </c>
      <c r="C31" s="18"/>
      <c r="D31" s="10" t="s">
        <v>545</v>
      </c>
      <c r="E31" s="9"/>
      <c r="F31" s="102"/>
      <c r="G31" s="18"/>
      <c r="H31" s="102" t="s">
        <v>688</v>
      </c>
      <c r="I31" s="18"/>
      <c r="J31" s="31"/>
      <c r="K31" s="36"/>
      <c r="L31" s="33"/>
      <c r="M31" s="36"/>
      <c r="N31" s="33"/>
      <c r="O31" s="36"/>
      <c r="P31" s="33"/>
      <c r="Q31" s="36"/>
      <c r="R31" s="33"/>
      <c r="S31" s="36"/>
    </row>
    <row r="32" spans="1:19" s="37" customFormat="1" x14ac:dyDescent="0.25">
      <c r="A32" s="397" t="s">
        <v>527</v>
      </c>
      <c r="B32" s="92" t="s">
        <v>96</v>
      </c>
      <c r="C32" s="18"/>
      <c r="D32" s="26"/>
      <c r="E32" s="18"/>
      <c r="F32" s="26"/>
      <c r="G32" s="18"/>
      <c r="H32" s="26"/>
      <c r="I32" s="18"/>
      <c r="J32" s="31"/>
      <c r="K32" s="36"/>
      <c r="L32" s="33"/>
      <c r="M32" s="36"/>
      <c r="N32" s="33"/>
      <c r="O32" s="36"/>
      <c r="P32" s="33"/>
      <c r="Q32" s="36"/>
      <c r="R32" s="33"/>
      <c r="S32" s="36"/>
    </row>
    <row r="33" spans="1:19" s="37" customFormat="1" x14ac:dyDescent="0.25">
      <c r="A33" s="397"/>
      <c r="B33" s="93" t="s">
        <v>121</v>
      </c>
      <c r="C33" s="18"/>
      <c r="D33" s="10">
        <v>7</v>
      </c>
      <c r="E33" s="18"/>
      <c r="F33" s="10"/>
      <c r="G33" s="18"/>
      <c r="H33" s="10"/>
      <c r="I33" s="18"/>
      <c r="J33" s="31"/>
      <c r="K33" s="36"/>
      <c r="L33" s="33"/>
      <c r="M33" s="36"/>
      <c r="N33" s="33"/>
      <c r="O33" s="36"/>
      <c r="P33" s="33"/>
      <c r="Q33" s="36"/>
      <c r="R33" s="33"/>
      <c r="S33" s="36"/>
    </row>
    <row r="34" spans="1:19" s="37" customFormat="1" ht="31.5" x14ac:dyDescent="0.25">
      <c r="A34" s="398"/>
      <c r="B34" s="92" t="s">
        <v>112</v>
      </c>
      <c r="C34" s="18"/>
      <c r="D34" s="10" t="s">
        <v>545</v>
      </c>
      <c r="E34" s="9"/>
      <c r="F34" s="102"/>
      <c r="G34" s="18"/>
      <c r="H34" s="102" t="s">
        <v>689</v>
      </c>
      <c r="I34" s="18"/>
      <c r="J34" s="31"/>
      <c r="K34" s="36"/>
      <c r="L34" s="33"/>
      <c r="M34" s="36"/>
      <c r="N34" s="33"/>
      <c r="O34" s="36"/>
      <c r="P34" s="33"/>
      <c r="Q34" s="36"/>
      <c r="R34" s="33"/>
      <c r="S34" s="36"/>
    </row>
    <row r="35" spans="1:19" s="37" customFormat="1" ht="31.5" x14ac:dyDescent="0.25">
      <c r="A35" s="398"/>
      <c r="B35" s="92" t="s">
        <v>113</v>
      </c>
      <c r="C35" s="18"/>
      <c r="D35" s="10" t="s">
        <v>545</v>
      </c>
      <c r="E35" s="9"/>
      <c r="F35" s="102"/>
      <c r="G35" s="18"/>
      <c r="H35" s="102" t="s">
        <v>690</v>
      </c>
      <c r="I35" s="18"/>
      <c r="J35" s="31"/>
      <c r="K35" s="36"/>
      <c r="L35" s="33"/>
      <c r="M35" s="36"/>
      <c r="N35" s="33"/>
      <c r="O35" s="36"/>
      <c r="P35" s="33"/>
      <c r="Q35" s="36"/>
      <c r="R35" s="33"/>
      <c r="S35" s="36"/>
    </row>
    <row r="36" spans="1:19" s="37" customFormat="1" ht="31.5" x14ac:dyDescent="0.25">
      <c r="A36" s="398"/>
      <c r="B36" s="94" t="s">
        <v>122</v>
      </c>
      <c r="C36" s="18"/>
      <c r="D36" s="10" t="s">
        <v>545</v>
      </c>
      <c r="E36" s="9"/>
      <c r="F36" s="102"/>
      <c r="G36" s="18"/>
      <c r="H36" s="102" t="s">
        <v>690</v>
      </c>
      <c r="I36" s="18"/>
      <c r="J36" s="31"/>
      <c r="K36" s="36"/>
      <c r="L36" s="33"/>
      <c r="M36" s="36"/>
      <c r="N36" s="33"/>
      <c r="O36" s="36"/>
      <c r="P36" s="33"/>
      <c r="Q36" s="36"/>
      <c r="R36" s="33"/>
      <c r="S36" s="36"/>
    </row>
    <row r="37" spans="1:19" s="37" customFormat="1" x14ac:dyDescent="0.25">
      <c r="A37" s="398"/>
      <c r="B37" s="95" t="s">
        <v>123</v>
      </c>
      <c r="C37" s="18"/>
      <c r="D37" s="10" t="s">
        <v>553</v>
      </c>
      <c r="E37" s="9"/>
      <c r="F37" s="102"/>
      <c r="G37" s="18"/>
      <c r="H37" s="10" t="s">
        <v>553</v>
      </c>
      <c r="I37" s="18"/>
      <c r="J37" s="31"/>
      <c r="K37" s="36"/>
      <c r="L37" s="33"/>
      <c r="M37" s="36"/>
      <c r="N37" s="33"/>
      <c r="O37" s="36"/>
      <c r="P37" s="33"/>
      <c r="Q37" s="36"/>
      <c r="R37" s="33"/>
      <c r="S37" s="36"/>
    </row>
    <row r="38" spans="1:19" s="37" customFormat="1" ht="31.5" x14ac:dyDescent="0.25">
      <c r="A38" s="398"/>
      <c r="B38" s="94" t="s">
        <v>116</v>
      </c>
      <c r="C38" s="18"/>
      <c r="D38" s="10" t="s">
        <v>553</v>
      </c>
      <c r="E38" s="9"/>
      <c r="F38" s="102"/>
      <c r="G38" s="18"/>
      <c r="H38" s="10" t="s">
        <v>553</v>
      </c>
      <c r="I38" s="18"/>
      <c r="J38" s="31"/>
      <c r="K38" s="36"/>
      <c r="L38" s="33"/>
      <c r="M38" s="36"/>
      <c r="N38" s="33"/>
      <c r="O38" s="36"/>
      <c r="P38" s="33"/>
      <c r="Q38" s="36"/>
      <c r="R38" s="33"/>
      <c r="S38" s="36"/>
    </row>
    <row r="39" spans="1:19" s="37" customFormat="1" x14ac:dyDescent="0.25">
      <c r="A39" s="398"/>
      <c r="B39" s="92" t="s">
        <v>117</v>
      </c>
      <c r="C39" s="18"/>
      <c r="D39" s="10" t="s">
        <v>553</v>
      </c>
      <c r="E39" s="9"/>
      <c r="F39" s="102"/>
      <c r="G39" s="18"/>
      <c r="H39" s="10" t="s">
        <v>553</v>
      </c>
      <c r="I39" s="18"/>
      <c r="J39" s="31"/>
      <c r="K39" s="36"/>
      <c r="L39" s="33"/>
      <c r="M39" s="36"/>
      <c r="N39" s="33"/>
      <c r="O39" s="36"/>
      <c r="P39" s="33"/>
      <c r="Q39" s="36"/>
      <c r="R39" s="33"/>
      <c r="S39" s="36"/>
    </row>
    <row r="40" spans="1:19" s="37" customFormat="1" x14ac:dyDescent="0.25">
      <c r="A40" s="398"/>
      <c r="B40" s="92" t="s">
        <v>113</v>
      </c>
      <c r="C40" s="18"/>
      <c r="D40" s="10" t="s">
        <v>553</v>
      </c>
      <c r="E40" s="9"/>
      <c r="F40" s="102"/>
      <c r="G40" s="18"/>
      <c r="H40" s="10" t="s">
        <v>553</v>
      </c>
      <c r="I40" s="18"/>
      <c r="J40" s="31"/>
      <c r="K40" s="36"/>
      <c r="L40" s="33"/>
      <c r="M40" s="36"/>
      <c r="N40" s="33"/>
      <c r="O40" s="36"/>
      <c r="P40" s="33"/>
      <c r="Q40" s="36"/>
      <c r="R40" s="33"/>
      <c r="S40" s="36"/>
    </row>
    <row r="41" spans="1:19" s="37" customFormat="1" ht="31.5" x14ac:dyDescent="0.25">
      <c r="A41" s="398"/>
      <c r="B41" s="94" t="s">
        <v>118</v>
      </c>
      <c r="C41" s="18"/>
      <c r="D41" s="10" t="s">
        <v>553</v>
      </c>
      <c r="E41" s="9"/>
      <c r="F41" s="102"/>
      <c r="G41" s="18"/>
      <c r="H41" s="10" t="s">
        <v>553</v>
      </c>
      <c r="I41" s="18"/>
      <c r="J41" s="31"/>
      <c r="K41" s="36"/>
      <c r="L41" s="33"/>
      <c r="M41" s="36"/>
      <c r="N41" s="33"/>
      <c r="O41" s="36"/>
      <c r="P41" s="33"/>
      <c r="Q41" s="36"/>
      <c r="R41" s="33"/>
      <c r="S41" s="36"/>
    </row>
    <row r="42" spans="1:19" s="37" customFormat="1" ht="31.5" x14ac:dyDescent="0.25">
      <c r="A42" s="398"/>
      <c r="B42" s="92" t="s">
        <v>119</v>
      </c>
      <c r="C42" s="18"/>
      <c r="D42" s="10" t="s">
        <v>545</v>
      </c>
      <c r="E42" s="9"/>
      <c r="F42" s="102"/>
      <c r="G42" s="18"/>
      <c r="H42" s="102" t="s">
        <v>689</v>
      </c>
      <c r="I42" s="18"/>
      <c r="J42" s="31"/>
      <c r="K42" s="36"/>
      <c r="L42" s="33"/>
      <c r="M42" s="36"/>
      <c r="N42" s="33"/>
      <c r="O42" s="36"/>
      <c r="P42" s="33"/>
      <c r="Q42" s="36"/>
      <c r="R42" s="33"/>
      <c r="S42" s="36"/>
    </row>
    <row r="43" spans="1:19" s="37" customFormat="1" x14ac:dyDescent="0.25">
      <c r="A43" s="98"/>
      <c r="B43" s="37" t="s">
        <v>120</v>
      </c>
      <c r="K43" s="36"/>
      <c r="L43" s="36"/>
      <c r="M43" s="36"/>
      <c r="N43" s="36"/>
      <c r="O43" s="36"/>
      <c r="P43" s="36"/>
      <c r="Q43" s="36"/>
      <c r="R43" s="36"/>
      <c r="S43" s="36"/>
    </row>
    <row r="44" spans="1:19" s="11" customFormat="1" x14ac:dyDescent="0.25">
      <c r="A44" s="88"/>
      <c r="B44" s="99"/>
    </row>
  </sheetData>
  <mergeCells count="4">
    <mergeCell ref="A9:A19"/>
    <mergeCell ref="A21:A31"/>
    <mergeCell ref="J10:J19"/>
    <mergeCell ref="A32:A42"/>
  </mergeCells>
  <pageMargins left="0.25" right="0.25" top="0.75" bottom="0.75" header="0.3" footer="0.3"/>
  <pageSetup paperSize="8"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30"/>
  <sheetViews>
    <sheetView zoomScale="96" zoomScaleNormal="96" workbookViewId="0">
      <selection activeCell="D7" sqref="D7"/>
    </sheetView>
  </sheetViews>
  <sheetFormatPr defaultColWidth="10.5" defaultRowHeight="15.75" x14ac:dyDescent="0.25"/>
  <cols>
    <col min="1" max="1" width="14.125" customWidth="1"/>
    <col min="2" max="2" width="42" style="17" customWidth="1"/>
    <col min="3" max="3" width="3.5" customWidth="1"/>
    <col min="4" max="4" width="27.5" customWidth="1"/>
    <col min="5" max="5" width="3.5" customWidth="1"/>
    <col min="6" max="6" width="27.5" customWidth="1"/>
    <col min="7" max="7" width="3.5" customWidth="1"/>
    <col min="8" max="8" width="37" customWidth="1"/>
    <col min="9" max="9" width="3.5" customWidth="1"/>
    <col min="10" max="10" width="54"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7" t="s">
        <v>124</v>
      </c>
    </row>
    <row r="3" spans="1:19" s="34" customFormat="1" ht="69.95" customHeight="1" x14ac:dyDescent="0.25">
      <c r="A3" s="249" t="s">
        <v>125</v>
      </c>
      <c r="B3" s="53" t="s">
        <v>126</v>
      </c>
      <c r="D3" s="359" t="s">
        <v>495</v>
      </c>
      <c r="F3" s="54"/>
      <c r="H3" s="54"/>
      <c r="J3" s="45"/>
      <c r="L3" s="33"/>
      <c r="N3" s="33"/>
      <c r="P3" s="33"/>
      <c r="R3" s="33"/>
    </row>
    <row r="4" spans="1:19" s="32" customFormat="1" ht="19.5" x14ac:dyDescent="0.25">
      <c r="A4" s="52"/>
      <c r="B4" s="43"/>
      <c r="D4" s="43"/>
      <c r="F4" s="43"/>
      <c r="H4" s="43"/>
      <c r="J4" s="44"/>
      <c r="L4" s="44"/>
      <c r="N4" s="44"/>
      <c r="P4" s="44"/>
      <c r="R4" s="44"/>
    </row>
    <row r="5" spans="1:19" s="329" customFormat="1" ht="82.5" x14ac:dyDescent="0.25">
      <c r="A5" s="334"/>
      <c r="B5" s="335" t="s">
        <v>84</v>
      </c>
      <c r="D5" s="330" t="s">
        <v>85</v>
      </c>
      <c r="E5" s="331"/>
      <c r="F5" s="330" t="s">
        <v>86</v>
      </c>
      <c r="G5" s="331"/>
      <c r="H5" s="330" t="s">
        <v>87</v>
      </c>
      <c r="J5" s="332" t="s">
        <v>88</v>
      </c>
      <c r="K5" s="331"/>
      <c r="L5" s="332" t="s">
        <v>89</v>
      </c>
      <c r="M5" s="331"/>
      <c r="N5" s="332" t="s">
        <v>90</v>
      </c>
      <c r="O5" s="331"/>
      <c r="P5" s="332" t="s">
        <v>91</v>
      </c>
      <c r="Q5" s="331"/>
      <c r="R5" s="332" t="s">
        <v>92</v>
      </c>
      <c r="S5" s="331"/>
    </row>
    <row r="6" spans="1:19" s="32" customFormat="1" ht="19.5" x14ac:dyDescent="0.25">
      <c r="A6" s="52"/>
      <c r="B6" s="43"/>
      <c r="D6" s="43"/>
      <c r="F6" s="43"/>
      <c r="H6" s="43"/>
      <c r="J6" s="44"/>
      <c r="L6" s="44"/>
      <c r="N6" s="44"/>
      <c r="P6" s="44"/>
      <c r="R6" s="44"/>
    </row>
    <row r="7" spans="1:19" s="9" customFormat="1" ht="36.950000000000003" customHeight="1" x14ac:dyDescent="0.25">
      <c r="A7" s="403" t="s">
        <v>104</v>
      </c>
      <c r="B7" s="18" t="s">
        <v>134</v>
      </c>
      <c r="D7" s="10" t="s">
        <v>552</v>
      </c>
      <c r="F7" s="356" t="s">
        <v>547</v>
      </c>
      <c r="G7" s="18"/>
      <c r="H7" s="102" t="s">
        <v>551</v>
      </c>
      <c r="I7" s="18"/>
      <c r="J7" s="399"/>
      <c r="K7" s="18"/>
      <c r="L7" s="33"/>
      <c r="M7" s="32"/>
      <c r="N7" s="33"/>
      <c r="O7" s="32"/>
      <c r="P7" s="33"/>
      <c r="Q7" s="32"/>
      <c r="R7" s="33"/>
      <c r="S7" s="18"/>
    </row>
    <row r="8" spans="1:19" s="9" customFormat="1" ht="36.950000000000003" customHeight="1" x14ac:dyDescent="0.25">
      <c r="A8" s="403"/>
      <c r="B8" s="18" t="s">
        <v>128</v>
      </c>
      <c r="D8" s="10" t="s">
        <v>552</v>
      </c>
      <c r="E8" s="357"/>
      <c r="F8" s="356" t="s">
        <v>547</v>
      </c>
      <c r="G8" s="355"/>
      <c r="H8" s="102" t="s">
        <v>551</v>
      </c>
      <c r="I8" s="18"/>
      <c r="J8" s="400"/>
      <c r="K8" s="32"/>
      <c r="L8" s="33"/>
      <c r="M8" s="32"/>
      <c r="N8" s="33"/>
      <c r="O8" s="32"/>
      <c r="P8" s="33"/>
      <c r="Q8" s="32"/>
      <c r="R8" s="33"/>
      <c r="S8" s="32"/>
    </row>
    <row r="9" spans="1:19" s="9" customFormat="1" ht="36.950000000000003" customHeight="1" x14ac:dyDescent="0.25">
      <c r="A9" s="403"/>
      <c r="B9" s="18" t="s">
        <v>129</v>
      </c>
      <c r="D9" s="10" t="s">
        <v>552</v>
      </c>
      <c r="E9" s="357"/>
      <c r="F9" s="356" t="s">
        <v>547</v>
      </c>
      <c r="G9" s="355"/>
      <c r="H9" s="102"/>
      <c r="I9" s="18"/>
      <c r="J9" s="400"/>
      <c r="K9" s="34"/>
      <c r="L9" s="33"/>
      <c r="M9" s="34"/>
      <c r="N9" s="33"/>
      <c r="O9" s="34"/>
      <c r="P9" s="33"/>
      <c r="Q9" s="34"/>
      <c r="R9" s="33"/>
      <c r="S9" s="34"/>
    </row>
    <row r="10" spans="1:19" s="9" customFormat="1" ht="36.950000000000003" customHeight="1" x14ac:dyDescent="0.25">
      <c r="A10" s="403"/>
      <c r="B10" s="18" t="s">
        <v>130</v>
      </c>
      <c r="D10" s="10" t="s">
        <v>552</v>
      </c>
      <c r="E10" s="357"/>
      <c r="F10" s="356" t="s">
        <v>547</v>
      </c>
      <c r="G10" s="358"/>
      <c r="H10" s="102" t="s">
        <v>551</v>
      </c>
      <c r="I10" s="18"/>
      <c r="J10" s="400"/>
      <c r="K10" s="32"/>
      <c r="L10" s="33"/>
      <c r="M10" s="32"/>
      <c r="N10" s="33"/>
      <c r="O10" s="32"/>
      <c r="P10" s="33"/>
      <c r="Q10" s="32"/>
      <c r="R10" s="33"/>
      <c r="S10" s="32"/>
    </row>
    <row r="11" spans="1:19" s="9" customFormat="1" ht="36.950000000000003" customHeight="1" x14ac:dyDescent="0.25">
      <c r="A11" s="403"/>
      <c r="B11" s="18" t="s">
        <v>131</v>
      </c>
      <c r="D11" s="10" t="s">
        <v>552</v>
      </c>
      <c r="E11" s="357"/>
      <c r="F11" s="356" t="s">
        <v>547</v>
      </c>
      <c r="G11" s="355"/>
      <c r="H11" s="102" t="s">
        <v>551</v>
      </c>
      <c r="I11" s="18"/>
      <c r="J11" s="400"/>
      <c r="K11" s="18"/>
      <c r="L11" s="33"/>
      <c r="M11" s="18"/>
      <c r="N11" s="33"/>
      <c r="O11" s="18"/>
      <c r="P11" s="33"/>
      <c r="Q11" s="18"/>
      <c r="R11" s="33"/>
      <c r="S11" s="18"/>
    </row>
    <row r="12" spans="1:19" s="9" customFormat="1" ht="36.950000000000003" customHeight="1" x14ac:dyDescent="0.25">
      <c r="A12" s="402"/>
      <c r="B12" s="18" t="s">
        <v>132</v>
      </c>
      <c r="D12" s="10" t="s">
        <v>552</v>
      </c>
      <c r="E12" s="357"/>
      <c r="F12" s="356" t="s">
        <v>547</v>
      </c>
      <c r="G12" s="355"/>
      <c r="H12" s="102" t="s">
        <v>551</v>
      </c>
      <c r="I12" s="18"/>
      <c r="J12" s="400"/>
      <c r="K12" s="18"/>
      <c r="L12" s="33"/>
      <c r="M12" s="18"/>
      <c r="N12" s="33"/>
      <c r="O12" s="18"/>
      <c r="P12" s="33"/>
      <c r="Q12" s="18"/>
      <c r="R12" s="33"/>
      <c r="S12" s="18"/>
    </row>
    <row r="13" spans="1:19" s="9" customFormat="1" ht="36.950000000000003" customHeight="1" x14ac:dyDescent="0.25">
      <c r="A13" s="402"/>
      <c r="B13" s="24" t="s">
        <v>133</v>
      </c>
      <c r="D13" s="10" t="s">
        <v>552</v>
      </c>
      <c r="E13" s="357"/>
      <c r="F13" s="356" t="s">
        <v>547</v>
      </c>
      <c r="G13" s="355"/>
      <c r="H13" s="102" t="s">
        <v>551</v>
      </c>
      <c r="I13" s="18"/>
      <c r="J13" s="401"/>
      <c r="K13" s="18"/>
      <c r="L13" s="33"/>
      <c r="M13" s="18"/>
      <c r="N13" s="33"/>
      <c r="O13" s="18"/>
      <c r="P13" s="33"/>
      <c r="Q13" s="18"/>
      <c r="R13" s="33"/>
      <c r="S13" s="18"/>
    </row>
    <row r="14" spans="1:19" s="90" customFormat="1" ht="20.25" customHeight="1" x14ac:dyDescent="0.25">
      <c r="A14" s="100"/>
      <c r="B14" s="92"/>
      <c r="G14" s="18"/>
      <c r="I14" s="18"/>
      <c r="J14" s="18"/>
      <c r="L14" s="9"/>
      <c r="N14" s="9"/>
      <c r="P14" s="9"/>
      <c r="R14" s="9"/>
    </row>
    <row r="15" spans="1:19" s="9" customFormat="1" ht="36.950000000000003" customHeight="1" x14ac:dyDescent="0.25">
      <c r="A15" s="392" t="s">
        <v>95</v>
      </c>
      <c r="B15" s="18" t="s">
        <v>127</v>
      </c>
      <c r="D15" s="10" t="s">
        <v>545</v>
      </c>
      <c r="F15" s="102"/>
      <c r="G15" s="18"/>
      <c r="H15" s="102" t="s">
        <v>546</v>
      </c>
      <c r="I15" s="18"/>
      <c r="J15" s="399"/>
      <c r="K15" s="36"/>
      <c r="L15" s="33"/>
      <c r="M15" s="36"/>
      <c r="N15" s="33"/>
      <c r="O15" s="36"/>
      <c r="P15" s="33"/>
      <c r="Q15" s="36"/>
      <c r="R15" s="33"/>
      <c r="S15" s="36"/>
    </row>
    <row r="16" spans="1:19" s="9" customFormat="1" ht="36.950000000000003" customHeight="1" x14ac:dyDescent="0.25">
      <c r="A16" s="392"/>
      <c r="B16" s="18" t="s">
        <v>128</v>
      </c>
      <c r="D16" s="10" t="s">
        <v>545</v>
      </c>
      <c r="F16" s="354"/>
      <c r="G16" s="355"/>
      <c r="H16" s="102" t="s">
        <v>546</v>
      </c>
      <c r="I16" s="18"/>
      <c r="J16" s="400"/>
      <c r="K16" s="36"/>
      <c r="L16" s="33"/>
      <c r="M16" s="36"/>
      <c r="N16" s="33"/>
      <c r="O16" s="36"/>
      <c r="P16" s="33"/>
      <c r="Q16" s="36"/>
      <c r="R16" s="33"/>
      <c r="S16" s="36"/>
    </row>
    <row r="17" spans="1:19" s="9" customFormat="1" ht="36.950000000000003" customHeight="1" x14ac:dyDescent="0.25">
      <c r="A17" s="392"/>
      <c r="B17" s="18" t="s">
        <v>129</v>
      </c>
      <c r="D17" s="10" t="s">
        <v>545</v>
      </c>
      <c r="F17" s="354"/>
      <c r="G17" s="355"/>
      <c r="H17" s="102" t="s">
        <v>546</v>
      </c>
      <c r="I17" s="18"/>
      <c r="J17" s="400"/>
      <c r="K17" s="36"/>
      <c r="L17" s="33"/>
      <c r="M17" s="36"/>
      <c r="N17" s="33"/>
      <c r="O17" s="36"/>
      <c r="P17" s="33"/>
      <c r="Q17" s="36"/>
      <c r="R17" s="33"/>
      <c r="S17" s="36"/>
    </row>
    <row r="18" spans="1:19" s="9" customFormat="1" ht="36.950000000000003" customHeight="1" x14ac:dyDescent="0.25">
      <c r="A18" s="392"/>
      <c r="B18" s="18" t="s">
        <v>130</v>
      </c>
      <c r="D18" s="10" t="s">
        <v>545</v>
      </c>
      <c r="F18" s="354"/>
      <c r="G18" s="355"/>
      <c r="H18" s="102" t="s">
        <v>546</v>
      </c>
      <c r="I18" s="37"/>
      <c r="J18" s="400"/>
      <c r="K18" s="36"/>
      <c r="L18" s="33"/>
      <c r="M18" s="36"/>
      <c r="N18" s="33"/>
      <c r="O18" s="36"/>
      <c r="P18" s="33"/>
      <c r="Q18" s="36"/>
      <c r="R18" s="33"/>
      <c r="S18" s="36"/>
    </row>
    <row r="19" spans="1:19" s="9" customFormat="1" ht="36.950000000000003" customHeight="1" x14ac:dyDescent="0.25">
      <c r="A19" s="392"/>
      <c r="B19" s="18" t="s">
        <v>131</v>
      </c>
      <c r="D19" s="10" t="s">
        <v>545</v>
      </c>
      <c r="F19" s="354"/>
      <c r="G19" s="355"/>
      <c r="H19" s="102" t="s">
        <v>546</v>
      </c>
      <c r="I19" s="18"/>
      <c r="J19" s="400"/>
      <c r="K19" s="36"/>
      <c r="L19" s="33"/>
      <c r="M19" s="36"/>
      <c r="N19" s="33"/>
      <c r="O19" s="36"/>
      <c r="P19" s="33"/>
      <c r="Q19" s="36"/>
      <c r="R19" s="33"/>
      <c r="S19" s="36"/>
    </row>
    <row r="20" spans="1:19" s="9" customFormat="1" ht="36.950000000000003" customHeight="1" x14ac:dyDescent="0.25">
      <c r="A20" s="402"/>
      <c r="B20" s="18" t="s">
        <v>132</v>
      </c>
      <c r="D20" s="10" t="s">
        <v>545</v>
      </c>
      <c r="F20" s="354"/>
      <c r="G20" s="355"/>
      <c r="H20" s="102" t="s">
        <v>546</v>
      </c>
      <c r="I20" s="18"/>
      <c r="J20" s="400"/>
      <c r="K20" s="36"/>
      <c r="L20" s="33"/>
      <c r="M20" s="36"/>
      <c r="N20" s="33"/>
      <c r="O20" s="36"/>
      <c r="P20" s="33"/>
      <c r="Q20" s="36"/>
      <c r="R20" s="33"/>
      <c r="S20" s="36"/>
    </row>
    <row r="21" spans="1:19" s="9" customFormat="1" ht="36.950000000000003" customHeight="1" x14ac:dyDescent="0.25">
      <c r="A21" s="402"/>
      <c r="B21" s="24" t="s">
        <v>133</v>
      </c>
      <c r="D21" s="10" t="s">
        <v>545</v>
      </c>
      <c r="F21" s="354"/>
      <c r="G21" s="355"/>
      <c r="H21" s="102" t="s">
        <v>546</v>
      </c>
      <c r="I21" s="18"/>
      <c r="J21" s="401"/>
      <c r="K21" s="36"/>
      <c r="L21" s="33"/>
      <c r="M21" s="36"/>
      <c r="N21" s="33"/>
      <c r="O21" s="36"/>
      <c r="P21" s="33"/>
      <c r="Q21" s="36"/>
      <c r="R21" s="33"/>
      <c r="S21" s="36"/>
    </row>
    <row r="22" spans="1:19" s="90" customFormat="1" ht="20.25" customHeight="1" x14ac:dyDescent="0.25">
      <c r="A22" s="100"/>
      <c r="B22" s="92"/>
      <c r="G22" s="18"/>
      <c r="I22" s="18"/>
      <c r="J22" s="18"/>
      <c r="L22" s="9"/>
      <c r="N22" s="9"/>
      <c r="P22" s="9"/>
      <c r="R22" s="9"/>
    </row>
    <row r="23" spans="1:19" s="9" customFormat="1" ht="36.950000000000003" customHeight="1" x14ac:dyDescent="0.25">
      <c r="A23" s="403" t="s">
        <v>527</v>
      </c>
      <c r="B23" s="281" t="s">
        <v>549</v>
      </c>
      <c r="D23" s="10" t="s">
        <v>545</v>
      </c>
      <c r="F23" s="102"/>
      <c r="G23" s="18"/>
      <c r="H23" s="102" t="s">
        <v>550</v>
      </c>
      <c r="I23" s="18"/>
      <c r="J23" s="399"/>
      <c r="K23" s="36"/>
      <c r="L23" s="33"/>
      <c r="M23" s="36"/>
      <c r="N23" s="33"/>
      <c r="O23" s="36"/>
      <c r="P23" s="33"/>
      <c r="Q23" s="36"/>
      <c r="R23" s="33"/>
      <c r="S23" s="36"/>
    </row>
    <row r="24" spans="1:19" s="9" customFormat="1" ht="36.950000000000003" customHeight="1" x14ac:dyDescent="0.25">
      <c r="A24" s="403"/>
      <c r="B24" s="18" t="s">
        <v>128</v>
      </c>
      <c r="D24" s="10" t="s">
        <v>545</v>
      </c>
      <c r="E24" s="357"/>
      <c r="F24" s="354"/>
      <c r="G24" s="355"/>
      <c r="H24" s="102" t="s">
        <v>550</v>
      </c>
      <c r="I24" s="18"/>
      <c r="J24" s="400"/>
      <c r="K24" s="36"/>
      <c r="L24" s="33"/>
      <c r="M24" s="36"/>
      <c r="N24" s="33"/>
      <c r="O24" s="36"/>
      <c r="P24" s="33"/>
      <c r="Q24" s="36"/>
      <c r="R24" s="33"/>
      <c r="S24" s="36"/>
    </row>
    <row r="25" spans="1:19" s="9" customFormat="1" ht="36.950000000000003" customHeight="1" x14ac:dyDescent="0.25">
      <c r="A25" s="403"/>
      <c r="B25" s="18" t="s">
        <v>129</v>
      </c>
      <c r="D25" s="10" t="s">
        <v>545</v>
      </c>
      <c r="E25" s="357"/>
      <c r="F25" s="354"/>
      <c r="G25" s="355"/>
      <c r="H25" s="102" t="s">
        <v>550</v>
      </c>
      <c r="I25" s="18"/>
      <c r="J25" s="400"/>
      <c r="K25" s="36"/>
      <c r="L25" s="33"/>
      <c r="M25" s="36"/>
      <c r="N25" s="33"/>
      <c r="O25" s="36"/>
      <c r="P25" s="33"/>
      <c r="Q25" s="36"/>
      <c r="R25" s="33"/>
      <c r="S25" s="36"/>
    </row>
    <row r="26" spans="1:19" s="9" customFormat="1" ht="36.950000000000003" customHeight="1" x14ac:dyDescent="0.25">
      <c r="A26" s="403"/>
      <c r="B26" s="18" t="s">
        <v>130</v>
      </c>
      <c r="D26" s="10" t="s">
        <v>545</v>
      </c>
      <c r="E26" s="357"/>
      <c r="F26" s="354"/>
      <c r="G26" s="358"/>
      <c r="H26" s="102" t="s">
        <v>550</v>
      </c>
      <c r="I26" s="37"/>
      <c r="J26" s="400"/>
      <c r="K26" s="36"/>
      <c r="L26" s="33"/>
      <c r="M26" s="36"/>
      <c r="N26" s="33"/>
      <c r="O26" s="36"/>
      <c r="P26" s="33"/>
      <c r="Q26" s="36"/>
      <c r="R26" s="33"/>
      <c r="S26" s="36"/>
    </row>
    <row r="27" spans="1:19" s="9" customFormat="1" ht="36.950000000000003" customHeight="1" x14ac:dyDescent="0.25">
      <c r="A27" s="403"/>
      <c r="B27" s="18" t="s">
        <v>131</v>
      </c>
      <c r="D27" s="10" t="s">
        <v>545</v>
      </c>
      <c r="E27" s="357"/>
      <c r="F27" s="354"/>
      <c r="G27" s="355"/>
      <c r="H27" s="102" t="s">
        <v>550</v>
      </c>
      <c r="I27" s="18"/>
      <c r="J27" s="400"/>
      <c r="K27" s="36"/>
      <c r="L27" s="33"/>
      <c r="M27" s="36"/>
      <c r="N27" s="33"/>
      <c r="O27" s="36"/>
      <c r="P27" s="33"/>
      <c r="Q27" s="36"/>
      <c r="R27" s="33"/>
      <c r="S27" s="36"/>
    </row>
    <row r="28" spans="1:19" s="9" customFormat="1" ht="36.950000000000003" customHeight="1" x14ac:dyDescent="0.25">
      <c r="A28" s="402"/>
      <c r="B28" s="18" t="s">
        <v>132</v>
      </c>
      <c r="D28" s="10" t="s">
        <v>545</v>
      </c>
      <c r="E28" s="357"/>
      <c r="F28" s="354"/>
      <c r="G28" s="355"/>
      <c r="H28" s="102" t="s">
        <v>550</v>
      </c>
      <c r="I28" s="18"/>
      <c r="J28" s="400"/>
      <c r="K28" s="36"/>
      <c r="L28" s="33"/>
      <c r="M28" s="36"/>
      <c r="N28" s="33"/>
      <c r="O28" s="36"/>
      <c r="P28" s="33"/>
      <c r="Q28" s="36"/>
      <c r="R28" s="33"/>
      <c r="S28" s="36"/>
    </row>
    <row r="29" spans="1:19" s="9" customFormat="1" ht="36.950000000000003" customHeight="1" x14ac:dyDescent="0.25">
      <c r="A29" s="402"/>
      <c r="B29" s="24" t="s">
        <v>133</v>
      </c>
      <c r="D29" s="10" t="s">
        <v>545</v>
      </c>
      <c r="E29" s="357"/>
      <c r="F29" s="354"/>
      <c r="G29" s="355"/>
      <c r="H29" s="102" t="s">
        <v>550</v>
      </c>
      <c r="I29" s="18"/>
      <c r="J29" s="401"/>
      <c r="K29" s="36"/>
      <c r="L29" s="33"/>
      <c r="M29" s="36"/>
      <c r="N29" s="33"/>
      <c r="O29" s="36"/>
      <c r="P29" s="33"/>
      <c r="Q29" s="36"/>
      <c r="R29" s="33"/>
      <c r="S29" s="36"/>
    </row>
    <row r="30" spans="1:19" s="11" customFormat="1" x14ac:dyDescent="0.25">
      <c r="A30" s="57"/>
      <c r="B30" s="101"/>
    </row>
  </sheetData>
  <mergeCells count="6">
    <mergeCell ref="A7:A13"/>
    <mergeCell ref="A15:A21"/>
    <mergeCell ref="J7:J13"/>
    <mergeCell ref="J15:J21"/>
    <mergeCell ref="A23:A29"/>
    <mergeCell ref="J23:J29"/>
  </mergeCells>
  <hyperlinks>
    <hyperlink ref="F7" r:id="rId1" xr:uid="{47346B54-787D-4398-99C2-22295DF5769E}"/>
    <hyperlink ref="F8:F13" r:id="rId2" display="http://congo-repo.revenuedev.org" xr:uid="{FA05EE19-B294-43DD-A6B3-D6521F5FF050}"/>
  </hyperlinks>
  <pageMargins left="0.23622047244094491" right="0.23622047244094491" top="0.74803149606299213" bottom="0.74803149606299213" header="0.31496062992125984" footer="0.31496062992125984"/>
  <pageSetup paperSize="8" scale="79"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S14"/>
  <sheetViews>
    <sheetView zoomScale="90" zoomScaleNormal="90" workbookViewId="0">
      <selection activeCell="C2" sqref="C2"/>
    </sheetView>
  </sheetViews>
  <sheetFormatPr defaultColWidth="10.5" defaultRowHeight="15.75" x14ac:dyDescent="0.25"/>
  <cols>
    <col min="1" max="1" width="12.5" customWidth="1"/>
    <col min="2" max="2" width="49.875" style="17" customWidth="1"/>
    <col min="3" max="3" width="3.875" customWidth="1"/>
    <col min="4" max="4" width="41" customWidth="1"/>
    <col min="5" max="5" width="3.875" customWidth="1"/>
    <col min="6" max="6" width="27.5" customWidth="1"/>
    <col min="7" max="7" width="3.875" customWidth="1"/>
    <col min="8" max="8" width="32.5" customWidth="1"/>
    <col min="9" max="9" width="3.875" customWidth="1"/>
    <col min="10" max="10" width="47"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7" x14ac:dyDescent="0.45">
      <c r="A1" s="267" t="s">
        <v>135</v>
      </c>
    </row>
    <row r="3" spans="1:19" s="34" customFormat="1" ht="126" x14ac:dyDescent="0.25">
      <c r="A3" s="249" t="s">
        <v>136</v>
      </c>
      <c r="B3" s="53" t="s">
        <v>137</v>
      </c>
      <c r="D3" s="359" t="s">
        <v>495</v>
      </c>
      <c r="F3" s="54"/>
      <c r="H3" s="54"/>
      <c r="J3" s="45"/>
      <c r="L3" s="33"/>
      <c r="N3" s="33"/>
      <c r="P3" s="33"/>
      <c r="R3" s="33"/>
    </row>
    <row r="4" spans="1:19" s="32" customFormat="1" ht="19.5" x14ac:dyDescent="0.25">
      <c r="A4" s="52"/>
      <c r="B4" s="43"/>
      <c r="D4" s="43"/>
      <c r="F4" s="43"/>
      <c r="H4" s="43"/>
      <c r="J4" s="44"/>
      <c r="L4" s="44"/>
      <c r="N4" s="44"/>
      <c r="P4" s="44"/>
      <c r="R4" s="44"/>
    </row>
    <row r="5" spans="1:19" s="329" customFormat="1" ht="82.5" x14ac:dyDescent="0.25">
      <c r="A5" s="334"/>
      <c r="B5" s="335" t="s">
        <v>84</v>
      </c>
      <c r="D5" s="330" t="s">
        <v>85</v>
      </c>
      <c r="E5" s="331"/>
      <c r="F5" s="330" t="s">
        <v>86</v>
      </c>
      <c r="G5" s="331"/>
      <c r="H5" s="330" t="s">
        <v>87</v>
      </c>
      <c r="J5" s="332" t="s">
        <v>88</v>
      </c>
      <c r="K5" s="331"/>
      <c r="L5" s="332" t="s">
        <v>89</v>
      </c>
      <c r="M5" s="331"/>
      <c r="N5" s="332" t="s">
        <v>90</v>
      </c>
      <c r="O5" s="331"/>
      <c r="P5" s="332" t="s">
        <v>91</v>
      </c>
      <c r="Q5" s="331"/>
      <c r="R5" s="332" t="s">
        <v>92</v>
      </c>
      <c r="S5" s="331"/>
    </row>
    <row r="6" spans="1:19" s="32" customFormat="1" ht="19.5" x14ac:dyDescent="0.25">
      <c r="A6" s="52"/>
      <c r="B6" s="43"/>
      <c r="D6" s="43"/>
      <c r="F6" s="43"/>
      <c r="H6" s="43"/>
      <c r="J6" s="44"/>
      <c r="L6" s="44"/>
      <c r="N6" s="44"/>
      <c r="P6" s="44"/>
      <c r="R6" s="44"/>
    </row>
    <row r="7" spans="1:19" s="9" customFormat="1" ht="54.95" customHeight="1" x14ac:dyDescent="0.25">
      <c r="A7" s="14"/>
      <c r="B7" s="26" t="s">
        <v>138</v>
      </c>
      <c r="D7" s="10" t="s">
        <v>545</v>
      </c>
      <c r="F7" s="102"/>
      <c r="G7" s="103"/>
      <c r="H7" s="102" t="s">
        <v>541</v>
      </c>
      <c r="I7" s="18"/>
      <c r="J7" s="404"/>
      <c r="K7" s="18"/>
      <c r="L7" s="33"/>
      <c r="M7" s="32"/>
      <c r="N7" s="33"/>
      <c r="O7" s="32"/>
      <c r="P7" s="33"/>
      <c r="Q7" s="32"/>
      <c r="R7" s="33"/>
      <c r="S7" s="18"/>
    </row>
    <row r="8" spans="1:19" s="9" customFormat="1" ht="99.75" customHeight="1" x14ac:dyDescent="0.25">
      <c r="A8" s="14"/>
      <c r="B8" s="94" t="s">
        <v>139</v>
      </c>
      <c r="D8" s="10" t="s">
        <v>540</v>
      </c>
      <c r="F8" s="102"/>
      <c r="G8" s="18"/>
      <c r="H8" s="356" t="s">
        <v>692</v>
      </c>
      <c r="I8" s="18"/>
      <c r="J8" s="405"/>
      <c r="K8" s="32"/>
      <c r="L8" s="33"/>
      <c r="M8" s="32"/>
      <c r="N8" s="33"/>
      <c r="O8" s="32"/>
      <c r="P8" s="33"/>
      <c r="Q8" s="32"/>
      <c r="R8" s="33"/>
      <c r="S8" s="32"/>
    </row>
    <row r="9" spans="1:19" s="9" customFormat="1" ht="54.95" customHeight="1" x14ac:dyDescent="0.25">
      <c r="A9" s="14"/>
      <c r="B9" s="94" t="s">
        <v>140</v>
      </c>
      <c r="D9" s="10" t="s">
        <v>540</v>
      </c>
      <c r="F9" s="102"/>
      <c r="G9" s="18"/>
      <c r="H9" s="356" t="s">
        <v>692</v>
      </c>
      <c r="I9" s="18"/>
      <c r="J9" s="405"/>
      <c r="K9" s="34"/>
      <c r="L9" s="33"/>
      <c r="M9" s="34"/>
      <c r="N9" s="33"/>
      <c r="O9" s="34"/>
      <c r="P9" s="33"/>
      <c r="Q9" s="34"/>
      <c r="R9" s="33"/>
      <c r="S9" s="34"/>
    </row>
    <row r="10" spans="1:19" s="9" customFormat="1" ht="54.95" customHeight="1" x14ac:dyDescent="0.25">
      <c r="A10" s="14"/>
      <c r="B10" s="26" t="s">
        <v>141</v>
      </c>
      <c r="D10" s="10" t="s">
        <v>545</v>
      </c>
      <c r="F10" s="356"/>
      <c r="G10" s="18"/>
      <c r="H10" s="345" t="s">
        <v>693</v>
      </c>
      <c r="I10" s="18"/>
      <c r="J10" s="405"/>
      <c r="K10" s="32"/>
      <c r="L10" s="33"/>
      <c r="M10" s="32"/>
      <c r="N10" s="33"/>
      <c r="O10" s="32"/>
      <c r="P10" s="33"/>
      <c r="Q10" s="32"/>
      <c r="R10" s="33"/>
      <c r="S10" s="32"/>
    </row>
    <row r="11" spans="1:19" s="9" customFormat="1" ht="54.95" customHeight="1" x14ac:dyDescent="0.25">
      <c r="A11" s="14"/>
      <c r="B11" s="26" t="s">
        <v>142</v>
      </c>
      <c r="D11" s="10" t="s">
        <v>545</v>
      </c>
      <c r="F11" s="345"/>
      <c r="G11" s="18"/>
      <c r="H11" s="345" t="s">
        <v>694</v>
      </c>
      <c r="I11" s="18"/>
      <c r="J11" s="405"/>
      <c r="K11" s="18"/>
      <c r="L11" s="33"/>
      <c r="M11" s="18"/>
      <c r="N11" s="33"/>
      <c r="O11" s="18"/>
      <c r="P11" s="33"/>
      <c r="Q11" s="18"/>
      <c r="R11" s="33"/>
      <c r="S11" s="18"/>
    </row>
    <row r="12" spans="1:19" s="9" customFormat="1" ht="54.95" customHeight="1" x14ac:dyDescent="0.25">
      <c r="A12" s="69"/>
      <c r="B12" s="26" t="s">
        <v>542</v>
      </c>
      <c r="D12" s="10" t="s">
        <v>545</v>
      </c>
      <c r="F12" s="356"/>
      <c r="G12" s="18"/>
      <c r="H12" s="345" t="s">
        <v>550</v>
      </c>
      <c r="I12" s="18"/>
      <c r="J12" s="405"/>
      <c r="K12" s="18"/>
      <c r="L12" s="33"/>
      <c r="M12" s="18"/>
      <c r="N12" s="33"/>
      <c r="O12" s="18"/>
      <c r="P12" s="33"/>
      <c r="Q12" s="18"/>
      <c r="R12" s="33"/>
      <c r="S12" s="18"/>
    </row>
    <row r="13" spans="1:19" s="11" customFormat="1" ht="31.5" x14ac:dyDescent="0.3">
      <c r="A13" s="319"/>
      <c r="B13" s="320" t="s">
        <v>520</v>
      </c>
      <c r="C13" s="9"/>
      <c r="D13" s="10" t="s">
        <v>545</v>
      </c>
      <c r="E13" s="9"/>
      <c r="F13" s="102"/>
      <c r="G13" s="103"/>
      <c r="H13" s="102" t="s">
        <v>695</v>
      </c>
      <c r="I13" s="18"/>
      <c r="J13" s="405"/>
      <c r="K13" s="18"/>
      <c r="L13" s="33"/>
      <c r="M13" s="18"/>
      <c r="N13" s="33"/>
      <c r="O13" s="18"/>
      <c r="P13" s="33"/>
      <c r="Q13" s="18"/>
      <c r="R13" s="33"/>
      <c r="S13" s="18"/>
    </row>
    <row r="14" spans="1:19" ht="31.5" x14ac:dyDescent="0.3">
      <c r="A14" s="317"/>
      <c r="B14" s="321" t="s">
        <v>521</v>
      </c>
      <c r="C14" s="12"/>
      <c r="D14" s="10" t="s">
        <v>540</v>
      </c>
      <c r="E14" s="9"/>
      <c r="F14" s="102"/>
      <c r="G14" s="18"/>
      <c r="H14" s="356" t="s">
        <v>692</v>
      </c>
      <c r="I14" s="318"/>
      <c r="J14" s="406"/>
      <c r="K14" s="318"/>
      <c r="L14" s="35"/>
      <c r="M14" s="318"/>
      <c r="N14" s="35"/>
      <c r="O14" s="318"/>
      <c r="P14" s="35"/>
      <c r="Q14" s="318"/>
      <c r="R14" s="35"/>
      <c r="S14" s="318"/>
    </row>
  </sheetData>
  <mergeCells count="1">
    <mergeCell ref="J7:J14"/>
  </mergeCells>
  <hyperlinks>
    <hyperlink ref="H8" r:id="rId1" xr:uid="{04EE9775-1F53-45B7-9C04-CD165CCAE71D}"/>
    <hyperlink ref="H9" r:id="rId2" xr:uid="{2E39BC3F-AD2A-4E68-BCB5-775970BEB63B}"/>
    <hyperlink ref="H14" r:id="rId3" xr:uid="{C84FAAAD-98F7-4932-B332-AD19F2262117}"/>
  </hyperlinks>
  <pageMargins left="0.70866141732283472" right="0.70866141732283472" top="0.74803149606299213" bottom="0.74803149606299213" header="0.31496062992125984" footer="0.31496062992125984"/>
  <pageSetup paperSize="8" scale="8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L18"/>
  <sheetViews>
    <sheetView zoomScale="90" zoomScaleNormal="90" workbookViewId="0">
      <selection activeCell="D8" sqref="D8"/>
    </sheetView>
  </sheetViews>
  <sheetFormatPr defaultColWidth="10.5" defaultRowHeight="16.5" x14ac:dyDescent="0.3"/>
  <cols>
    <col min="1" max="1" width="18" style="275" customWidth="1"/>
    <col min="2" max="2" width="44" style="274" customWidth="1"/>
    <col min="3" max="3" width="3.5" style="275" customWidth="1"/>
    <col min="4" max="4" width="32.75" style="275" customWidth="1"/>
    <col min="5" max="5" width="3.5" style="275" customWidth="1"/>
    <col min="6" max="6" width="30.5" style="275" customWidth="1"/>
    <col min="7" max="7" width="3.5" style="275" customWidth="1"/>
    <col min="8" max="8" width="30.5" style="275" customWidth="1"/>
    <col min="9" max="9" width="3.5" style="275" customWidth="1"/>
    <col min="10" max="10" width="47.875" style="275" customWidth="1"/>
    <col min="11" max="11" width="3" style="275" customWidth="1"/>
    <col min="12" max="12" width="39.5" style="275" customWidth="1"/>
    <col min="13" max="13" width="3" style="275" customWidth="1"/>
    <col min="14" max="14" width="39.5" style="275" customWidth="1"/>
    <col min="15" max="15" width="3" style="275" customWidth="1"/>
    <col min="16" max="16" width="39.5" style="275" customWidth="1"/>
    <col min="17" max="17" width="3" style="275" customWidth="1"/>
    <col min="18" max="18" width="39.5" style="275" customWidth="1"/>
    <col min="19" max="19" width="3" style="275" customWidth="1"/>
    <col min="20" max="298" width="10.875" style="276"/>
    <col min="299" max="16384" width="10.5" style="275"/>
  </cols>
  <sheetData>
    <row r="1" spans="1:19" ht="27" x14ac:dyDescent="0.45">
      <c r="A1" s="266" t="s">
        <v>143</v>
      </c>
    </row>
    <row r="3" spans="1:19" s="34" customFormat="1" ht="141.75" x14ac:dyDescent="0.25">
      <c r="A3" s="265" t="s">
        <v>144</v>
      </c>
      <c r="B3" s="53" t="s">
        <v>145</v>
      </c>
      <c r="D3" s="359" t="s">
        <v>495</v>
      </c>
      <c r="F3" s="54"/>
      <c r="H3" s="54"/>
      <c r="J3" s="277"/>
      <c r="L3" s="278"/>
      <c r="N3" s="278"/>
      <c r="P3" s="278"/>
      <c r="R3" s="278"/>
    </row>
    <row r="4" spans="1:19" s="32" customFormat="1" ht="19.5" x14ac:dyDescent="0.25">
      <c r="A4" s="52"/>
      <c r="B4" s="43"/>
      <c r="D4" s="43"/>
      <c r="F4" s="43"/>
      <c r="H4" s="43"/>
      <c r="J4" s="44"/>
      <c r="L4" s="44"/>
      <c r="N4" s="44"/>
      <c r="P4" s="44"/>
      <c r="R4" s="44"/>
    </row>
    <row r="5" spans="1:19" s="329" customFormat="1" ht="82.5" x14ac:dyDescent="0.25">
      <c r="A5" s="334"/>
      <c r="B5" s="328" t="s">
        <v>84</v>
      </c>
      <c r="D5" s="330" t="s">
        <v>85</v>
      </c>
      <c r="E5" s="331"/>
      <c r="F5" s="330" t="s">
        <v>86</v>
      </c>
      <c r="G5" s="331"/>
      <c r="H5" s="330" t="s">
        <v>87</v>
      </c>
      <c r="J5" s="332" t="s">
        <v>88</v>
      </c>
      <c r="K5" s="331"/>
      <c r="L5" s="332" t="s">
        <v>89</v>
      </c>
      <c r="M5" s="331"/>
      <c r="N5" s="332" t="s">
        <v>90</v>
      </c>
      <c r="O5" s="331"/>
      <c r="P5" s="332" t="s">
        <v>91</v>
      </c>
      <c r="Q5" s="331"/>
      <c r="R5" s="332" t="s">
        <v>92</v>
      </c>
      <c r="S5" s="331"/>
    </row>
    <row r="6" spans="1:19" s="32" customFormat="1" ht="19.5" x14ac:dyDescent="0.25">
      <c r="A6" s="52"/>
      <c r="B6" s="43"/>
      <c r="D6" s="43"/>
      <c r="F6" s="43"/>
      <c r="H6" s="43"/>
      <c r="J6" s="44"/>
      <c r="L6" s="44"/>
      <c r="N6" s="44"/>
      <c r="P6" s="44"/>
      <c r="R6" s="44"/>
    </row>
    <row r="7" spans="1:19" s="280" customFormat="1" ht="32.25" customHeight="1" x14ac:dyDescent="0.25">
      <c r="A7" s="279"/>
      <c r="B7" s="26" t="s">
        <v>146</v>
      </c>
      <c r="D7" s="10" t="s">
        <v>545</v>
      </c>
      <c r="E7" s="9"/>
      <c r="F7" s="102"/>
      <c r="G7" s="281"/>
      <c r="H7" s="102" t="s">
        <v>696</v>
      </c>
      <c r="I7" s="281"/>
      <c r="J7" s="407"/>
      <c r="K7" s="281"/>
      <c r="L7" s="278"/>
      <c r="M7" s="32"/>
      <c r="N7" s="278"/>
      <c r="O7" s="32"/>
      <c r="P7" s="278"/>
      <c r="Q7" s="32"/>
      <c r="R7" s="278"/>
      <c r="S7" s="281"/>
    </row>
    <row r="8" spans="1:19" s="280" customFormat="1" ht="32.25" customHeight="1" x14ac:dyDescent="0.25">
      <c r="A8" s="279"/>
      <c r="B8" s="282" t="s">
        <v>147</v>
      </c>
      <c r="D8" s="10" t="s">
        <v>545</v>
      </c>
      <c r="E8" s="9"/>
      <c r="F8" s="102"/>
      <c r="G8" s="281"/>
      <c r="H8" s="102" t="s">
        <v>696</v>
      </c>
      <c r="I8" s="281"/>
      <c r="J8" s="408"/>
      <c r="K8" s="32"/>
      <c r="L8" s="278"/>
      <c r="M8" s="32"/>
      <c r="N8" s="278"/>
      <c r="O8" s="32"/>
      <c r="P8" s="278"/>
      <c r="Q8" s="32"/>
      <c r="R8" s="278"/>
      <c r="S8" s="32"/>
    </row>
    <row r="9" spans="1:19" s="280" customFormat="1" ht="32.25" customHeight="1" x14ac:dyDescent="0.25">
      <c r="A9" s="279"/>
      <c r="B9" s="283" t="s">
        <v>148</v>
      </c>
      <c r="D9" s="10" t="s">
        <v>545</v>
      </c>
      <c r="E9" s="9"/>
      <c r="F9" s="102"/>
      <c r="G9" s="281"/>
      <c r="H9" s="102" t="s">
        <v>696</v>
      </c>
      <c r="I9" s="281"/>
      <c r="J9" s="408"/>
      <c r="K9" s="34"/>
      <c r="L9" s="278"/>
      <c r="M9" s="34"/>
      <c r="N9" s="278"/>
      <c r="O9" s="34"/>
      <c r="P9" s="278"/>
      <c r="Q9" s="34"/>
      <c r="R9" s="278"/>
      <c r="S9" s="34"/>
    </row>
    <row r="10" spans="1:19" s="280" customFormat="1" ht="32.25" customHeight="1" x14ac:dyDescent="0.25">
      <c r="A10" s="279"/>
      <c r="B10" s="26" t="s">
        <v>149</v>
      </c>
      <c r="D10" s="10" t="s">
        <v>545</v>
      </c>
      <c r="E10" s="9"/>
      <c r="F10" s="102"/>
      <c r="G10" s="281"/>
      <c r="H10" s="102" t="s">
        <v>543</v>
      </c>
      <c r="I10" s="281"/>
      <c r="J10" s="408"/>
      <c r="K10" s="32"/>
      <c r="L10" s="278"/>
      <c r="M10" s="32"/>
      <c r="N10" s="278"/>
      <c r="O10" s="32"/>
      <c r="P10" s="278"/>
      <c r="Q10" s="32"/>
      <c r="R10" s="278"/>
      <c r="S10" s="32"/>
    </row>
    <row r="11" spans="1:19" s="280" customFormat="1" ht="54" customHeight="1" x14ac:dyDescent="0.25">
      <c r="A11" s="279"/>
      <c r="B11" s="282" t="s">
        <v>150</v>
      </c>
      <c r="D11" s="10" t="s">
        <v>545</v>
      </c>
      <c r="E11" s="9"/>
      <c r="F11" s="102"/>
      <c r="G11" s="281"/>
      <c r="H11" s="102" t="s">
        <v>543</v>
      </c>
      <c r="I11" s="281"/>
      <c r="J11" s="408"/>
      <c r="K11" s="281"/>
      <c r="L11" s="278"/>
      <c r="M11" s="281"/>
      <c r="N11" s="278"/>
      <c r="O11" s="281"/>
      <c r="P11" s="278"/>
      <c r="Q11" s="281"/>
      <c r="R11" s="278"/>
      <c r="S11" s="281"/>
    </row>
    <row r="12" spans="1:19" s="280" customFormat="1" ht="32.25" customHeight="1" x14ac:dyDescent="0.25">
      <c r="A12" s="279"/>
      <c r="B12" s="282" t="s">
        <v>151</v>
      </c>
      <c r="D12" s="10" t="s">
        <v>545</v>
      </c>
      <c r="E12" s="9"/>
      <c r="F12" s="102"/>
      <c r="G12" s="281"/>
      <c r="H12" s="102" t="s">
        <v>543</v>
      </c>
      <c r="I12" s="281"/>
      <c r="J12" s="408"/>
      <c r="K12" s="281"/>
      <c r="L12" s="278"/>
      <c r="M12" s="281"/>
      <c r="N12" s="278"/>
      <c r="O12" s="281"/>
      <c r="P12" s="278"/>
      <c r="Q12" s="281"/>
      <c r="R12" s="278"/>
      <c r="S12" s="281"/>
    </row>
    <row r="13" spans="1:19" s="280" customFormat="1" ht="32.25" customHeight="1" x14ac:dyDescent="0.25">
      <c r="A13" s="279"/>
      <c r="B13" s="282" t="s">
        <v>152</v>
      </c>
      <c r="D13" s="10" t="s">
        <v>545</v>
      </c>
      <c r="E13" s="9"/>
      <c r="F13" s="102"/>
      <c r="G13" s="281"/>
      <c r="H13" s="102" t="s">
        <v>697</v>
      </c>
      <c r="I13" s="281"/>
      <c r="J13" s="408"/>
      <c r="K13" s="281"/>
      <c r="L13" s="278"/>
      <c r="M13" s="281"/>
      <c r="N13" s="278"/>
      <c r="O13" s="281"/>
      <c r="P13" s="278"/>
      <c r="Q13" s="281"/>
      <c r="R13" s="278"/>
      <c r="S13" s="281"/>
    </row>
    <row r="14" spans="1:19" s="280" customFormat="1" ht="32.25" customHeight="1" x14ac:dyDescent="0.3">
      <c r="A14" s="279"/>
      <c r="B14" s="282" t="s">
        <v>153</v>
      </c>
      <c r="D14" s="10" t="s">
        <v>545</v>
      </c>
      <c r="E14" s="9"/>
      <c r="F14" s="102"/>
      <c r="G14" s="284"/>
      <c r="H14" s="102" t="s">
        <v>698</v>
      </c>
      <c r="I14" s="284"/>
      <c r="J14" s="408"/>
      <c r="K14" s="284"/>
      <c r="L14" s="278"/>
      <c r="M14" s="284"/>
      <c r="N14" s="278"/>
      <c r="O14" s="284"/>
      <c r="P14" s="278"/>
      <c r="Q14" s="284"/>
      <c r="R14" s="278"/>
      <c r="S14" s="284"/>
    </row>
    <row r="15" spans="1:19" s="280" customFormat="1" ht="32.25" customHeight="1" x14ac:dyDescent="0.3">
      <c r="A15" s="279"/>
      <c r="B15" s="282" t="s">
        <v>154</v>
      </c>
      <c r="D15" s="10" t="s">
        <v>545</v>
      </c>
      <c r="E15" s="9"/>
      <c r="F15" s="102"/>
      <c r="G15" s="284"/>
      <c r="H15" s="102" t="s">
        <v>698</v>
      </c>
      <c r="I15" s="284"/>
      <c r="J15" s="408"/>
      <c r="K15" s="284"/>
      <c r="L15" s="278"/>
      <c r="M15" s="284"/>
      <c r="N15" s="278"/>
      <c r="O15" s="284"/>
      <c r="P15" s="278"/>
      <c r="Q15" s="284"/>
      <c r="R15" s="278"/>
      <c r="S15" s="284"/>
    </row>
    <row r="16" spans="1:19" s="280" customFormat="1" ht="32.25" customHeight="1" x14ac:dyDescent="0.3">
      <c r="A16" s="279"/>
      <c r="B16" s="282" t="s">
        <v>155</v>
      </c>
      <c r="D16" s="10" t="s">
        <v>545</v>
      </c>
      <c r="E16" s="9"/>
      <c r="F16" s="102"/>
      <c r="G16" s="284"/>
      <c r="H16" s="102" t="s">
        <v>698</v>
      </c>
      <c r="I16" s="284"/>
      <c r="J16" s="408"/>
      <c r="K16" s="284"/>
      <c r="L16" s="278"/>
      <c r="M16" s="284"/>
      <c r="N16" s="278"/>
      <c r="O16" s="284"/>
      <c r="P16" s="278"/>
      <c r="Q16" s="284"/>
      <c r="R16" s="278"/>
      <c r="S16" s="284"/>
    </row>
    <row r="17" spans="1:19" s="280" customFormat="1" ht="32.25" customHeight="1" x14ac:dyDescent="0.3">
      <c r="A17" s="279"/>
      <c r="B17" s="26" t="s">
        <v>156</v>
      </c>
      <c r="D17" s="10" t="s">
        <v>661</v>
      </c>
      <c r="E17" s="9"/>
      <c r="F17" s="102"/>
      <c r="G17" s="284"/>
      <c r="H17" s="102" t="s">
        <v>543</v>
      </c>
      <c r="I17" s="284"/>
      <c r="J17" s="409"/>
      <c r="K17" s="284"/>
      <c r="L17" s="278"/>
      <c r="M17" s="284"/>
      <c r="N17" s="278"/>
      <c r="O17" s="284"/>
      <c r="P17" s="278"/>
      <c r="Q17" s="284"/>
      <c r="R17" s="278"/>
      <c r="S17" s="284"/>
    </row>
    <row r="18" spans="1:19" s="287" customFormat="1" x14ac:dyDescent="0.3">
      <c r="A18" s="285"/>
      <c r="B18" s="286"/>
    </row>
  </sheetData>
  <mergeCells count="1">
    <mergeCell ref="J7:J17"/>
  </mergeCells>
  <pageMargins left="0.23622047244094491" right="0.23622047244094491" top="0.74803149606299213" bottom="0.74803149606299213" header="0.31496062992125984" footer="0.31496062992125984"/>
  <pageSetup paperSize="8"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25"/>
  <sheetViews>
    <sheetView zoomScale="80" zoomScaleNormal="80" workbookViewId="0">
      <selection activeCell="B1" sqref="B1"/>
    </sheetView>
  </sheetViews>
  <sheetFormatPr defaultColWidth="10.5" defaultRowHeight="15.75" x14ac:dyDescent="0.25"/>
  <cols>
    <col min="1" max="1" width="15" customWidth="1"/>
    <col min="2" max="2" width="65.375" style="17" customWidth="1"/>
    <col min="3" max="3" width="3.375" customWidth="1"/>
    <col min="4" max="4" width="38.5" customWidth="1"/>
    <col min="5" max="5" width="3.375" customWidth="1"/>
    <col min="6" max="6" width="26.375" customWidth="1"/>
    <col min="7" max="7" width="3.375" customWidth="1"/>
    <col min="8" max="8" width="26.375" customWidth="1"/>
    <col min="9" max="9" width="3.375" customWidth="1"/>
    <col min="10" max="10" width="51" customWidth="1"/>
    <col min="11" max="11" width="3.375" customWidth="1"/>
    <col min="12" max="12" width="39.5" customWidth="1"/>
    <col min="13" max="13" width="3.375" customWidth="1"/>
    <col min="14" max="14" width="39.5" customWidth="1"/>
    <col min="15" max="15" width="3.375" customWidth="1"/>
    <col min="16" max="16" width="39.5" customWidth="1"/>
    <col min="17" max="17" width="3.375" customWidth="1"/>
    <col min="18" max="18" width="39.5" customWidth="1"/>
    <col min="19" max="19" width="3.375" customWidth="1"/>
  </cols>
  <sheetData>
    <row r="1" spans="1:19" ht="27" x14ac:dyDescent="0.45">
      <c r="A1" s="266" t="s">
        <v>157</v>
      </c>
    </row>
    <row r="3" spans="1:19" s="34" customFormat="1" ht="157.5" x14ac:dyDescent="0.25">
      <c r="A3" s="249" t="s">
        <v>158</v>
      </c>
      <c r="B3" s="53" t="s">
        <v>159</v>
      </c>
      <c r="D3" s="359" t="s">
        <v>495</v>
      </c>
      <c r="F3" s="54"/>
      <c r="H3" s="54"/>
      <c r="J3" s="45"/>
      <c r="L3" s="33"/>
      <c r="N3" s="33"/>
      <c r="P3" s="33"/>
      <c r="R3" s="33"/>
    </row>
    <row r="4" spans="1:19" s="32" customFormat="1" ht="19.5" x14ac:dyDescent="0.25">
      <c r="A4" s="52"/>
      <c r="B4" s="43"/>
      <c r="D4" s="43"/>
      <c r="F4" s="43"/>
      <c r="H4" s="43"/>
      <c r="J4" s="44"/>
      <c r="L4" s="44"/>
      <c r="N4" s="44"/>
      <c r="P4" s="44"/>
      <c r="R4" s="44"/>
    </row>
    <row r="5" spans="1:19" s="329" customFormat="1" ht="82.5" x14ac:dyDescent="0.25">
      <c r="A5" s="334"/>
      <c r="B5" s="335" t="s">
        <v>84</v>
      </c>
      <c r="D5" s="330" t="s">
        <v>85</v>
      </c>
      <c r="E5" s="331"/>
      <c r="F5" s="330" t="s">
        <v>86</v>
      </c>
      <c r="G5" s="331"/>
      <c r="H5" s="330" t="s">
        <v>87</v>
      </c>
      <c r="J5" s="332" t="s">
        <v>88</v>
      </c>
      <c r="K5" s="331"/>
      <c r="L5" s="332" t="s">
        <v>89</v>
      </c>
      <c r="M5" s="331"/>
      <c r="N5" s="332" t="s">
        <v>90</v>
      </c>
      <c r="O5" s="331"/>
      <c r="P5" s="332" t="s">
        <v>91</v>
      </c>
      <c r="Q5" s="331"/>
      <c r="R5" s="332" t="s">
        <v>92</v>
      </c>
      <c r="S5" s="331"/>
    </row>
    <row r="6" spans="1:19" s="32" customFormat="1" ht="19.5" x14ac:dyDescent="0.25">
      <c r="A6" s="52"/>
      <c r="B6" s="43"/>
      <c r="D6" s="43"/>
      <c r="F6" s="43"/>
      <c r="H6" s="43"/>
      <c r="J6" s="44"/>
      <c r="L6" s="44"/>
      <c r="N6" s="44"/>
      <c r="P6" s="44"/>
      <c r="R6" s="44"/>
    </row>
    <row r="7" spans="1:19" s="34" customFormat="1" ht="31.5" x14ac:dyDescent="0.25">
      <c r="A7" s="249" t="s">
        <v>108</v>
      </c>
      <c r="B7" s="53" t="s">
        <v>160</v>
      </c>
      <c r="D7" s="10" t="s">
        <v>50</v>
      </c>
      <c r="F7" s="54"/>
      <c r="H7" s="54"/>
      <c r="J7" s="45"/>
    </row>
    <row r="8" spans="1:19" s="32" customFormat="1" ht="19.5" x14ac:dyDescent="0.25">
      <c r="A8" s="67"/>
      <c r="B8" s="43"/>
      <c r="D8" s="43"/>
      <c r="F8" s="43"/>
      <c r="H8" s="43"/>
      <c r="J8" s="44"/>
    </row>
    <row r="9" spans="1:19" s="9" customFormat="1" ht="51" customHeight="1" x14ac:dyDescent="0.25">
      <c r="A9" s="249" t="s">
        <v>161</v>
      </c>
      <c r="B9" s="26" t="s">
        <v>162</v>
      </c>
      <c r="D9" s="10" t="s">
        <v>545</v>
      </c>
      <c r="F9" s="102"/>
      <c r="G9" s="18"/>
      <c r="H9" s="102" t="s">
        <v>699</v>
      </c>
      <c r="I9" s="18"/>
      <c r="J9" s="399"/>
      <c r="K9" s="18"/>
      <c r="L9" s="33"/>
      <c r="M9" s="32"/>
      <c r="N9" s="33"/>
      <c r="O9" s="32"/>
      <c r="P9" s="33"/>
      <c r="Q9" s="32"/>
      <c r="R9" s="33"/>
      <c r="S9" s="18"/>
    </row>
    <row r="10" spans="1:19" s="9" customFormat="1" ht="51" customHeight="1" x14ac:dyDescent="0.25">
      <c r="A10" s="392" t="s">
        <v>163</v>
      </c>
      <c r="B10" s="24" t="s">
        <v>164</v>
      </c>
      <c r="D10" s="10" t="s">
        <v>545</v>
      </c>
      <c r="F10" s="102"/>
      <c r="G10" s="18"/>
      <c r="H10" s="102" t="s">
        <v>702</v>
      </c>
      <c r="I10" s="18"/>
      <c r="J10" s="400"/>
      <c r="K10" s="32"/>
      <c r="L10" s="33"/>
      <c r="M10" s="32"/>
      <c r="N10" s="33"/>
      <c r="O10" s="32"/>
      <c r="P10" s="33"/>
      <c r="Q10" s="32"/>
      <c r="R10" s="33"/>
      <c r="S10" s="32"/>
    </row>
    <row r="11" spans="1:19" s="9" customFormat="1" ht="51" customHeight="1" x14ac:dyDescent="0.25">
      <c r="A11" s="403"/>
      <c r="B11" s="25" t="s">
        <v>165</v>
      </c>
      <c r="D11" s="10" t="s">
        <v>545</v>
      </c>
      <c r="F11" s="102"/>
      <c r="G11" s="18"/>
      <c r="H11" s="102" t="s">
        <v>703</v>
      </c>
      <c r="I11" s="18"/>
      <c r="J11" s="400"/>
      <c r="K11" s="34"/>
      <c r="L11" s="33"/>
      <c r="M11" s="34"/>
      <c r="N11" s="33"/>
      <c r="O11" s="34"/>
      <c r="P11" s="33"/>
      <c r="Q11" s="34"/>
      <c r="R11" s="33"/>
      <c r="S11" s="34"/>
    </row>
    <row r="12" spans="1:19" s="9" customFormat="1" ht="51" customHeight="1" x14ac:dyDescent="0.25">
      <c r="A12" s="403"/>
      <c r="B12" s="25" t="s">
        <v>166</v>
      </c>
      <c r="D12" s="10" t="s">
        <v>545</v>
      </c>
      <c r="F12" s="102"/>
      <c r="G12" s="18"/>
      <c r="H12" s="102" t="s">
        <v>704</v>
      </c>
      <c r="I12" s="18"/>
      <c r="J12" s="400"/>
      <c r="K12" s="32"/>
      <c r="L12" s="33"/>
      <c r="M12" s="32"/>
      <c r="N12" s="33"/>
      <c r="O12" s="32"/>
      <c r="P12" s="33"/>
      <c r="Q12" s="32"/>
      <c r="R12" s="33"/>
      <c r="S12" s="32"/>
    </row>
    <row r="13" spans="1:19" s="9" customFormat="1" ht="51" customHeight="1" x14ac:dyDescent="0.25">
      <c r="A13" s="403"/>
      <c r="B13" s="25" t="s">
        <v>167</v>
      </c>
      <c r="D13" s="10" t="s">
        <v>545</v>
      </c>
      <c r="F13" s="102"/>
      <c r="G13" s="18"/>
      <c r="H13" s="102" t="s">
        <v>704</v>
      </c>
      <c r="I13" s="18"/>
      <c r="J13" s="400"/>
      <c r="K13" s="18"/>
      <c r="L13" s="33"/>
      <c r="M13" s="18"/>
      <c r="N13" s="33"/>
      <c r="O13" s="18"/>
      <c r="P13" s="33"/>
      <c r="Q13" s="18"/>
      <c r="R13" s="33"/>
      <c r="S13" s="18"/>
    </row>
    <row r="14" spans="1:19" s="9" customFormat="1" ht="51" customHeight="1" x14ac:dyDescent="0.25">
      <c r="A14" s="403"/>
      <c r="B14" s="25" t="s">
        <v>168</v>
      </c>
      <c r="D14" s="10" t="s">
        <v>545</v>
      </c>
      <c r="F14" s="102"/>
      <c r="G14" s="18"/>
      <c r="H14" s="102" t="s">
        <v>704</v>
      </c>
      <c r="I14" s="18"/>
      <c r="J14" s="400"/>
      <c r="K14" s="18"/>
      <c r="L14" s="33"/>
      <c r="M14" s="18"/>
      <c r="N14" s="33"/>
      <c r="O14" s="18"/>
      <c r="P14" s="33"/>
      <c r="Q14" s="18"/>
      <c r="R14" s="33"/>
      <c r="S14" s="18"/>
    </row>
    <row r="15" spans="1:19" s="9" customFormat="1" ht="51" customHeight="1" x14ac:dyDescent="0.25">
      <c r="A15" s="403"/>
      <c r="B15" s="25" t="s">
        <v>169</v>
      </c>
      <c r="D15" s="10" t="s">
        <v>545</v>
      </c>
      <c r="F15" s="102"/>
      <c r="G15" s="18"/>
      <c r="H15" s="102" t="s">
        <v>704</v>
      </c>
      <c r="I15" s="18"/>
      <c r="J15" s="400"/>
      <c r="K15" s="18"/>
      <c r="L15" s="33"/>
      <c r="M15" s="18"/>
      <c r="N15" s="33"/>
      <c r="O15" s="18"/>
      <c r="P15" s="33"/>
      <c r="Q15" s="18"/>
      <c r="R15" s="33"/>
      <c r="S15" s="18"/>
    </row>
    <row r="16" spans="1:19" s="9" customFormat="1" ht="51" customHeight="1" x14ac:dyDescent="0.25">
      <c r="A16" s="392" t="s">
        <v>170</v>
      </c>
      <c r="B16" s="26" t="s">
        <v>171</v>
      </c>
      <c r="D16" s="10" t="s">
        <v>548</v>
      </c>
      <c r="F16" s="356" t="s">
        <v>554</v>
      </c>
      <c r="G16" s="36"/>
      <c r="H16" s="102" t="s">
        <v>700</v>
      </c>
      <c r="I16" s="36"/>
      <c r="J16" s="400"/>
      <c r="K16" s="36"/>
      <c r="L16" s="33"/>
      <c r="M16" s="36"/>
      <c r="N16" s="33"/>
      <c r="O16" s="36"/>
      <c r="P16" s="33"/>
      <c r="Q16" s="36"/>
      <c r="R16" s="33"/>
      <c r="S16" s="36"/>
    </row>
    <row r="17" spans="1:19" s="9" customFormat="1" ht="51" customHeight="1" x14ac:dyDescent="0.25">
      <c r="A17" s="403"/>
      <c r="B17" s="26" t="s">
        <v>172</v>
      </c>
      <c r="D17" s="10" t="s">
        <v>548</v>
      </c>
      <c r="F17" s="356" t="s">
        <v>544</v>
      </c>
      <c r="G17" s="36"/>
      <c r="H17" s="102" t="s">
        <v>700</v>
      </c>
      <c r="I17" s="36"/>
      <c r="J17" s="400"/>
      <c r="K17" s="36"/>
      <c r="L17" s="33"/>
      <c r="M17" s="36"/>
      <c r="N17" s="33"/>
      <c r="O17" s="36"/>
      <c r="P17" s="33"/>
      <c r="Q17" s="36"/>
      <c r="R17" s="33"/>
      <c r="S17" s="36"/>
    </row>
    <row r="18" spans="1:19" s="9" customFormat="1" ht="51" customHeight="1" x14ac:dyDescent="0.25">
      <c r="A18" s="392" t="s">
        <v>173</v>
      </c>
      <c r="B18" s="25" t="s">
        <v>174</v>
      </c>
      <c r="D18" s="10" t="s">
        <v>545</v>
      </c>
      <c r="F18" s="102"/>
      <c r="G18" s="36"/>
      <c r="H18" s="102" t="s">
        <v>699</v>
      </c>
      <c r="I18" s="36"/>
      <c r="J18" s="400"/>
      <c r="K18" s="36"/>
      <c r="L18" s="33"/>
      <c r="M18" s="36"/>
      <c r="N18" s="33"/>
      <c r="O18" s="36"/>
      <c r="P18" s="33"/>
      <c r="Q18" s="36"/>
      <c r="R18" s="33"/>
      <c r="S18" s="36"/>
    </row>
    <row r="19" spans="1:19" s="9" customFormat="1" ht="51" customHeight="1" x14ac:dyDescent="0.25">
      <c r="A19" s="403"/>
      <c r="B19" s="25" t="s">
        <v>175</v>
      </c>
      <c r="D19" s="10" t="s">
        <v>545</v>
      </c>
      <c r="F19" s="102"/>
      <c r="G19" s="36"/>
      <c r="H19" s="102" t="s">
        <v>699</v>
      </c>
      <c r="I19" s="36"/>
      <c r="J19" s="400"/>
      <c r="K19" s="36"/>
      <c r="L19" s="33"/>
      <c r="M19" s="36"/>
      <c r="N19" s="33"/>
      <c r="O19" s="36"/>
      <c r="P19" s="33"/>
      <c r="Q19" s="36"/>
      <c r="R19" s="33"/>
      <c r="S19" s="36"/>
    </row>
    <row r="20" spans="1:19" s="9" customFormat="1" ht="51" customHeight="1" x14ac:dyDescent="0.25">
      <c r="A20" s="403"/>
      <c r="B20" s="25" t="s">
        <v>176</v>
      </c>
      <c r="D20" s="10" t="s">
        <v>545</v>
      </c>
      <c r="F20" s="102"/>
      <c r="G20" s="36"/>
      <c r="H20" s="102" t="s">
        <v>699</v>
      </c>
      <c r="I20" s="36"/>
      <c r="J20" s="400"/>
      <c r="K20" s="36"/>
      <c r="L20" s="33"/>
      <c r="M20" s="36"/>
      <c r="N20" s="33"/>
      <c r="O20" s="36"/>
      <c r="P20" s="33"/>
      <c r="Q20" s="36"/>
      <c r="R20" s="33"/>
      <c r="S20" s="36"/>
    </row>
    <row r="21" spans="1:19" s="9" customFormat="1" ht="51" customHeight="1" x14ac:dyDescent="0.25">
      <c r="A21" s="403"/>
      <c r="B21" s="25" t="s">
        <v>177</v>
      </c>
      <c r="D21" s="10" t="s">
        <v>545</v>
      </c>
      <c r="F21" s="102"/>
      <c r="G21" s="36"/>
      <c r="H21" s="102" t="s">
        <v>699</v>
      </c>
      <c r="I21" s="36"/>
      <c r="J21" s="400"/>
      <c r="K21" s="36"/>
      <c r="L21" s="33"/>
      <c r="M21" s="36"/>
      <c r="N21" s="33"/>
      <c r="O21" s="36"/>
      <c r="P21" s="33"/>
      <c r="Q21" s="36"/>
      <c r="R21" s="33"/>
      <c r="S21" s="36"/>
    </row>
    <row r="22" spans="1:19" s="9" customFormat="1" ht="51" customHeight="1" x14ac:dyDescent="0.25">
      <c r="A22" s="392" t="s">
        <v>178</v>
      </c>
      <c r="B22" s="25" t="s">
        <v>179</v>
      </c>
      <c r="D22" s="10" t="s">
        <v>545</v>
      </c>
      <c r="F22" s="102"/>
      <c r="G22" s="36"/>
      <c r="H22" s="102" t="s">
        <v>699</v>
      </c>
      <c r="I22" s="36"/>
      <c r="J22" s="400"/>
      <c r="K22" s="36"/>
      <c r="L22" s="33"/>
      <c r="M22" s="36"/>
      <c r="N22" s="33"/>
      <c r="O22" s="36"/>
      <c r="P22" s="33"/>
      <c r="Q22" s="36"/>
      <c r="R22" s="33"/>
      <c r="S22" s="36"/>
    </row>
    <row r="23" spans="1:19" s="9" customFormat="1" ht="51" customHeight="1" x14ac:dyDescent="0.25">
      <c r="A23" s="403"/>
      <c r="B23" s="25" t="s">
        <v>180</v>
      </c>
      <c r="D23" s="10" t="s">
        <v>545</v>
      </c>
      <c r="F23" s="102"/>
      <c r="G23" s="36"/>
      <c r="H23" s="102" t="s">
        <v>699</v>
      </c>
      <c r="I23" s="36"/>
      <c r="J23" s="400"/>
      <c r="K23" s="36"/>
      <c r="L23" s="33"/>
      <c r="M23" s="36"/>
      <c r="N23" s="33"/>
      <c r="O23" s="36"/>
      <c r="P23" s="33"/>
      <c r="Q23" s="36"/>
      <c r="R23" s="33"/>
      <c r="S23" s="36"/>
    </row>
    <row r="24" spans="1:19" s="9" customFormat="1" ht="51" customHeight="1" x14ac:dyDescent="0.25">
      <c r="A24" s="249" t="s">
        <v>181</v>
      </c>
      <c r="B24" s="25" t="s">
        <v>182</v>
      </c>
      <c r="D24" s="10" t="s">
        <v>545</v>
      </c>
      <c r="F24" s="102"/>
      <c r="G24" s="36"/>
      <c r="H24" s="102" t="s">
        <v>701</v>
      </c>
      <c r="I24" s="36"/>
      <c r="J24" s="401"/>
      <c r="K24" s="36"/>
      <c r="L24" s="33"/>
      <c r="M24" s="36"/>
      <c r="N24" s="33"/>
      <c r="O24" s="36"/>
      <c r="P24" s="33"/>
      <c r="Q24" s="36"/>
      <c r="R24" s="33"/>
      <c r="S24" s="36"/>
    </row>
    <row r="25" spans="1:19" s="11" customFormat="1" x14ac:dyDescent="0.25">
      <c r="A25" s="57"/>
      <c r="B25" s="101"/>
    </row>
  </sheetData>
  <mergeCells count="5">
    <mergeCell ref="A10:A15"/>
    <mergeCell ref="A16:A17"/>
    <mergeCell ref="A18:A21"/>
    <mergeCell ref="A22:A23"/>
    <mergeCell ref="J9:J24"/>
  </mergeCells>
  <phoneticPr fontId="74" type="noConversion"/>
  <hyperlinks>
    <hyperlink ref="F17" r:id="rId1" xr:uid="{C002F5A9-5D7A-4707-A35F-82C93C6D959A}"/>
    <hyperlink ref="F16" r:id="rId2" xr:uid="{418521A4-0E51-4793-8512-A9A27F76E21F}"/>
  </hyperlinks>
  <pageMargins left="0.23622047244094491" right="0.23622047244094491" top="0.74803149606299213" bottom="0.74803149606299213" header="0.31496062992125984" footer="0.31496062992125984"/>
  <pageSetup paperSize="8" scale="79" fitToHeight="2"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L9"/>
  <sheetViews>
    <sheetView zoomScale="90" zoomScaleNormal="90" workbookViewId="0">
      <selection activeCell="D1" sqref="D1"/>
    </sheetView>
  </sheetViews>
  <sheetFormatPr defaultColWidth="10.5" defaultRowHeight="16.5" x14ac:dyDescent="0.3"/>
  <cols>
    <col min="1" max="1" width="18.375" style="275" customWidth="1"/>
    <col min="2" max="2" width="37.5" style="275" customWidth="1"/>
    <col min="3" max="3" width="3" style="275" customWidth="1"/>
    <col min="4" max="4" width="39" style="275" customWidth="1"/>
    <col min="5" max="5" width="3" style="275" customWidth="1"/>
    <col min="6" max="6" width="28.5" style="275" customWidth="1"/>
    <col min="7" max="7" width="3" style="275" customWidth="1"/>
    <col min="8" max="8" width="28.5" style="275" customWidth="1"/>
    <col min="9" max="9" width="3" style="275" customWidth="1"/>
    <col min="10" max="10" width="39.5" style="275" customWidth="1"/>
    <col min="11" max="11" width="3" style="275" customWidth="1"/>
    <col min="12" max="12" width="39.5" style="275" customWidth="1"/>
    <col min="13" max="13" width="3" style="275" customWidth="1"/>
    <col min="14" max="14" width="39.5" style="275" customWidth="1"/>
    <col min="15" max="15" width="3" style="275" customWidth="1"/>
    <col min="16" max="16" width="39.5" style="275" customWidth="1"/>
    <col min="17" max="17" width="3" style="275" customWidth="1"/>
    <col min="18" max="18" width="39.5" style="275" customWidth="1"/>
    <col min="19" max="19" width="3" style="275" customWidth="1"/>
    <col min="20" max="16384" width="10.5" style="275"/>
  </cols>
  <sheetData>
    <row r="1" spans="1:298" ht="27" x14ac:dyDescent="0.45">
      <c r="A1" s="266" t="s">
        <v>183</v>
      </c>
    </row>
    <row r="3" spans="1:298" s="28" customFormat="1" ht="126" x14ac:dyDescent="0.25">
      <c r="A3" s="38" t="s">
        <v>184</v>
      </c>
      <c r="B3" s="264" t="s">
        <v>185</v>
      </c>
      <c r="C3" s="27"/>
      <c r="D3" s="360" t="s">
        <v>495</v>
      </c>
      <c r="E3" s="29"/>
      <c r="F3" s="30"/>
      <c r="G3" s="29"/>
      <c r="H3" s="30"/>
      <c r="I3" s="29"/>
      <c r="J3" s="288"/>
      <c r="L3" s="289"/>
      <c r="N3" s="289"/>
      <c r="P3" s="289"/>
      <c r="R3" s="289"/>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c r="IQ3" s="27"/>
      <c r="IR3" s="27"/>
      <c r="IS3" s="27"/>
      <c r="IT3" s="27"/>
      <c r="IU3" s="27"/>
      <c r="IV3" s="27"/>
      <c r="IW3" s="27"/>
      <c r="IX3" s="27"/>
      <c r="IY3" s="27"/>
      <c r="IZ3" s="27"/>
      <c r="JA3" s="27"/>
      <c r="JB3" s="27"/>
      <c r="JC3" s="27"/>
      <c r="JD3" s="27"/>
      <c r="JE3" s="27"/>
      <c r="JF3" s="27"/>
      <c r="JG3" s="27"/>
      <c r="JH3" s="27"/>
      <c r="JI3" s="27"/>
      <c r="JJ3" s="27"/>
      <c r="JK3" s="27"/>
      <c r="JL3" s="27"/>
      <c r="JM3" s="27"/>
      <c r="JN3" s="27"/>
      <c r="JO3" s="27"/>
      <c r="JP3" s="27"/>
      <c r="JQ3" s="27"/>
      <c r="JR3" s="27"/>
      <c r="JS3" s="27"/>
      <c r="JT3" s="27"/>
      <c r="JU3" s="27"/>
      <c r="JV3" s="27"/>
      <c r="JW3" s="27"/>
      <c r="JX3" s="27"/>
      <c r="JY3" s="27"/>
      <c r="JZ3" s="27"/>
      <c r="KA3" s="27"/>
      <c r="KB3" s="27"/>
      <c r="KC3" s="27"/>
      <c r="KD3" s="27"/>
      <c r="KE3" s="27"/>
      <c r="KF3" s="27"/>
      <c r="KG3" s="27"/>
      <c r="KH3" s="27"/>
      <c r="KI3" s="27"/>
      <c r="KJ3" s="27"/>
      <c r="KK3" s="27"/>
      <c r="KL3" s="27"/>
    </row>
    <row r="4" spans="1:298" s="5" customFormat="1" ht="19.5" x14ac:dyDescent="0.25">
      <c r="B4" s="3"/>
      <c r="C4" s="2"/>
      <c r="D4" s="3"/>
      <c r="E4" s="2"/>
      <c r="F4" s="3"/>
      <c r="G4" s="2"/>
      <c r="H4" s="3"/>
      <c r="I4" s="2"/>
      <c r="J4" s="4"/>
      <c r="L4" s="4"/>
      <c r="N4" s="4"/>
      <c r="P4" s="4"/>
      <c r="R4" s="4"/>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row>
    <row r="5" spans="1:298" s="163" customFormat="1" ht="99" x14ac:dyDescent="0.25">
      <c r="A5" s="339"/>
      <c r="B5" s="340" t="s">
        <v>84</v>
      </c>
      <c r="C5" s="341"/>
      <c r="D5" s="330" t="s">
        <v>85</v>
      </c>
      <c r="E5" s="331"/>
      <c r="F5" s="330" t="s">
        <v>86</v>
      </c>
      <c r="G5" s="331"/>
      <c r="H5" s="330" t="s">
        <v>87</v>
      </c>
      <c r="I5" s="329"/>
      <c r="J5" s="332" t="s">
        <v>88</v>
      </c>
      <c r="K5" s="342"/>
      <c r="L5" s="343" t="s">
        <v>89</v>
      </c>
      <c r="M5" s="342"/>
      <c r="N5" s="343" t="s">
        <v>90</v>
      </c>
      <c r="O5" s="342"/>
      <c r="P5" s="343" t="s">
        <v>91</v>
      </c>
      <c r="Q5" s="342"/>
      <c r="R5" s="343" t="s">
        <v>92</v>
      </c>
      <c r="S5" s="342"/>
    </row>
    <row r="6" spans="1:298" s="5" customFormat="1" ht="19.5" x14ac:dyDescent="0.25">
      <c r="B6" s="3"/>
      <c r="C6" s="2"/>
      <c r="D6" s="3"/>
      <c r="E6" s="2"/>
      <c r="F6" s="3"/>
      <c r="G6" s="2"/>
      <c r="H6" s="3"/>
      <c r="I6" s="2"/>
      <c r="J6" s="4"/>
      <c r="L6" s="4"/>
      <c r="N6" s="4"/>
      <c r="P6" s="4"/>
      <c r="R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row>
    <row r="7" spans="1:298" s="294" customFormat="1" ht="114.95" customHeight="1" x14ac:dyDescent="0.25">
      <c r="A7" s="290"/>
      <c r="B7" s="337" t="s">
        <v>186</v>
      </c>
      <c r="C7" s="291"/>
      <c r="D7" s="8" t="s">
        <v>545</v>
      </c>
      <c r="E7" s="291"/>
      <c r="F7" s="102" t="s">
        <v>52</v>
      </c>
      <c r="G7" s="292"/>
      <c r="H7" s="102" t="s">
        <v>706</v>
      </c>
      <c r="I7" s="292"/>
      <c r="J7" s="410"/>
      <c r="K7" s="293"/>
      <c r="L7" s="289"/>
      <c r="M7" s="293"/>
      <c r="N7" s="289"/>
      <c r="O7" s="293"/>
      <c r="P7" s="289"/>
      <c r="Q7" s="293"/>
      <c r="R7" s="289"/>
      <c r="S7" s="293"/>
    </row>
    <row r="8" spans="1:298" s="294" customFormat="1" ht="114.95" customHeight="1" x14ac:dyDescent="0.25">
      <c r="A8" s="279"/>
      <c r="B8" s="336" t="s">
        <v>187</v>
      </c>
      <c r="C8" s="280"/>
      <c r="D8" s="8" t="s">
        <v>545</v>
      </c>
      <c r="E8" s="280"/>
      <c r="F8" s="102" t="s">
        <v>52</v>
      </c>
      <c r="G8" s="295"/>
      <c r="H8" s="102" t="s">
        <v>707</v>
      </c>
      <c r="I8" s="295"/>
      <c r="J8" s="411"/>
      <c r="K8" s="5"/>
      <c r="L8" s="289"/>
      <c r="M8" s="5"/>
      <c r="N8" s="289"/>
      <c r="O8" s="5"/>
      <c r="P8" s="289"/>
      <c r="Q8" s="5"/>
      <c r="R8" s="289"/>
      <c r="S8" s="5"/>
    </row>
    <row r="9" spans="1:298" s="294" customFormat="1" ht="114.95" customHeight="1" x14ac:dyDescent="0.25">
      <c r="A9" s="296"/>
      <c r="B9" s="338" t="s">
        <v>188</v>
      </c>
      <c r="C9" s="297"/>
      <c r="D9" s="8" t="s">
        <v>545</v>
      </c>
      <c r="E9" s="297"/>
      <c r="F9" s="102" t="s">
        <v>52</v>
      </c>
      <c r="G9" s="295"/>
      <c r="H9" s="102" t="s">
        <v>705</v>
      </c>
      <c r="I9" s="295"/>
      <c r="J9" s="412"/>
      <c r="K9" s="28"/>
      <c r="L9" s="289"/>
      <c r="M9" s="28"/>
      <c r="N9" s="289"/>
      <c r="O9" s="28"/>
      <c r="P9" s="289"/>
      <c r="Q9" s="28"/>
      <c r="R9" s="289"/>
      <c r="S9" s="28"/>
    </row>
  </sheetData>
  <mergeCells count="1">
    <mergeCell ref="J7:J9"/>
  </mergeCells>
  <dataValidations count="2">
    <dataValidation type="whole" showInputMessage="1" showErrorMessage="1" sqref="E7:E9 A5:F5 A7:C9 H5" xr:uid="{00000000-0002-0000-0800-000000000000}">
      <formula1>999999</formula1>
      <formula2>99999999</formula2>
    </dataValidation>
    <dataValidation type="list" showInputMessage="1" showErrorMessage="1" promptTitle="Type de déclaration" prompt="Veuillez indiquer le type de déclaration parmi les options suivantes :_x000a__x000a_Divulgation systématique_x000a_Rapport ITIE_x000a_Non disponible_x000a_Sans objet_x000a_" sqref="D7:D9" xr:uid="{00000000-0002-0000-0800-000001000000}">
      <formula1>Reporting_options_list</formula1>
    </dataValidation>
  </dataValidations>
  <pageMargins left="0.23622047244094491" right="0.23622047244094491" top="0.74803149606299213" bottom="0.74803149606299213" header="0.31496062992125984" footer="0.31496062992125984"/>
  <pageSetup paperSize="8"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BB3B790D4CD34F81FC0BEB718ECEB9" ma:contentTypeVersion="9" ma:contentTypeDescription="Create a new document." ma:contentTypeScope="" ma:versionID="b1797ab2ec846b70d7c792ae64c80a36">
  <xsd:schema xmlns:xsd="http://www.w3.org/2001/XMLSchema" xmlns:xs="http://www.w3.org/2001/XMLSchema" xmlns:p="http://schemas.microsoft.com/office/2006/metadata/properties" xmlns:ns2="d9eb0d81-beec-4074-bc6f-8be11319408c" targetNamespace="http://schemas.microsoft.com/office/2006/metadata/properties" ma:root="true" ma:fieldsID="8c3d53e08a39edf9e2ec06a3bcc52099" ns2:_="">
    <xsd:import namespace="d9eb0d81-beec-4074-bc6f-8be1131940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0d81-beec-4074-bc6f-8be113194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0BC6C0-7B6D-4886-820A-3A51F212CFFB}">
  <ds:schemaRefs>
    <ds:schemaRef ds:uri="http://schemas.microsoft.com/sharepoint/v3/contenttype/forms"/>
  </ds:schemaRefs>
</ds:datastoreItem>
</file>

<file path=customXml/itemProps2.xml><?xml version="1.0" encoding="utf-8"?>
<ds:datastoreItem xmlns:ds="http://schemas.openxmlformats.org/officeDocument/2006/customXml" ds:itemID="{8519F17E-4F5A-450D-B771-D83C95A89723}">
  <ds:schemaRefs>
    <ds:schemaRef ds:uri="http://purl.org/dc/terms/"/>
    <ds:schemaRef ds:uri="http://www.w3.org/XML/1998/namespace"/>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d9eb0d81-beec-4074-bc6f-8be11319408c"/>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B69FF876-CC18-488B-97DB-665562008B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0d81-beec-4074-bc6f-8be113194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16</vt:i4>
      </vt:variant>
    </vt:vector>
  </HeadingPairs>
  <TitlesOfParts>
    <vt:vector size="46" baseType="lpstr">
      <vt:lpstr>Introduction</vt:lpstr>
      <vt:lpstr>À propos de</vt:lpstr>
      <vt:lpstr>2.1</vt:lpstr>
      <vt:lpstr>2.2</vt:lpstr>
      <vt:lpstr>2.3</vt:lpstr>
      <vt:lpstr>2.4</vt:lpstr>
      <vt:lpstr>2.5</vt:lpstr>
      <vt:lpstr>2.6</vt:lpstr>
      <vt:lpstr>3.1</vt:lpstr>
      <vt:lpstr>3.2</vt:lpstr>
      <vt:lpstr>3.3</vt:lpstr>
      <vt:lpstr>4.1</vt:lpstr>
      <vt:lpstr>4.1 – Entités déclarantes</vt:lpstr>
      <vt:lpstr>4.1 - Gouvernement</vt:lpstr>
      <vt:lpstr>#4.1 – Entreprise</vt:lpstr>
      <vt:lpstr>4.2</vt:lpstr>
      <vt:lpstr>4.3</vt:lpstr>
      <vt:lpstr>4.4</vt:lpstr>
      <vt:lpstr>4.5</vt:lpstr>
      <vt:lpstr>4.6</vt:lpstr>
      <vt:lpstr>4.7</vt:lpstr>
      <vt:lpstr>4.8</vt:lpstr>
      <vt:lpstr>4.9</vt:lpstr>
      <vt:lpstr>5.1</vt:lpstr>
      <vt:lpstr>5.2</vt:lpstr>
      <vt:lpstr>5.3</vt:lpstr>
      <vt:lpstr>6.1</vt:lpstr>
      <vt:lpstr>6.2</vt:lpstr>
      <vt:lpstr>6.3</vt:lpstr>
      <vt:lpstr>6.4</vt:lpstr>
      <vt:lpstr>'2.1'!Print_Area</vt:lpstr>
      <vt:lpstr>'2.2'!Print_Area</vt:lpstr>
      <vt:lpstr>'2.3'!Print_Area</vt:lpstr>
      <vt:lpstr>'2.4'!Print_Area</vt:lpstr>
      <vt:lpstr>'2.5'!Print_Area</vt:lpstr>
      <vt:lpstr>'2.6'!Print_Area</vt:lpstr>
      <vt:lpstr>'3.1'!Print_Area</vt:lpstr>
      <vt:lpstr>'3.2'!Print_Area</vt:lpstr>
      <vt:lpstr>'3.3'!Print_Area</vt:lpstr>
      <vt:lpstr>'4.1'!Print_Area</vt:lpstr>
      <vt:lpstr>'4.2'!Print_Area</vt:lpstr>
      <vt:lpstr>'4.4'!Print_Area</vt:lpstr>
      <vt:lpstr>'4.5'!Print_Area</vt:lpstr>
      <vt:lpstr>'4.6'!Print_Area</vt:lpstr>
      <vt:lpstr>'À propos de'!Print_Area</vt:lpstr>
      <vt:lpstr>Introduction!Print_Area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EITI International Secretariat</dc:creator>
  <cp:lastModifiedBy>Maher Kabsi</cp:lastModifiedBy>
  <cp:revision/>
  <cp:lastPrinted>2021-02-10T13:39:19Z</cp:lastPrinted>
  <dcterms:created xsi:type="dcterms:W3CDTF">2020-07-14T03:16:31Z</dcterms:created>
  <dcterms:modified xsi:type="dcterms:W3CDTF">2022-04-06T15:00:34Z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0x010100F6BB3B790D4CD34F81FC0BEB718ECEB9</vt:lpwstr>
  </property>
  <property fmtid="{D5CDD505-2E9C-101B-9397-08002B2CF9AE}" pid="3" name="Order">
    <vt:r8>280000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